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4. év\"/>
    </mc:Choice>
  </mc:AlternateContent>
  <bookViews>
    <workbookView xWindow="0" yWindow="0" windowWidth="20490" windowHeight="7755" tabRatio="656"/>
  </bookViews>
  <sheets>
    <sheet name="bev.össz.." sheetId="40" r:id="rId1"/>
    <sheet name="kiad.össz.." sheetId="41" r:id="rId2"/>
    <sheet name="önk.bev." sheetId="52" r:id="rId3"/>
    <sheet name="önk.kiad." sheetId="53" r:id="rId4"/>
    <sheet name="hivatal bev." sheetId="54" r:id="rId5"/>
    <sheet name="hivatal kiad." sheetId="55" r:id="rId6"/>
    <sheet name="óvoda bev." sheetId="56" r:id="rId7"/>
    <sheet name="óvoda kiad." sheetId="57" r:id="rId8"/>
    <sheet name="könyvtár bev." sheetId="58" r:id="rId9"/>
    <sheet name="könyvtár kiad." sheetId="59" r:id="rId10"/>
    <sheet name="beruházás" sheetId="61" r:id="rId11"/>
    <sheet name="tartalék" sheetId="62" r:id="rId12"/>
    <sheet name="maradvány" sheetId="63" r:id="rId13"/>
    <sheet name="Mérleg" sheetId="31" r:id="rId14"/>
    <sheet name="Létszám" sheetId="60" r:id="rId15"/>
    <sheet name="Tervezett" sheetId="32" r:id="rId16"/>
    <sheet name="Közvetett támogatások" sheetId="33" r:id="rId17"/>
    <sheet name="Több éves kihatás" sheetId="37" r:id="rId18"/>
    <sheet name="Felh." sheetId="34" r:id="rId19"/>
    <sheet name="Adósság" sheetId="38" r:id="rId20"/>
    <sheet name="EU" sheetId="39" r:id="rId21"/>
  </sheets>
  <externalReferences>
    <externalReference r:id="rId22"/>
    <externalReference r:id="rId23"/>
  </externalReferences>
  <definedNames>
    <definedName name="_xlcn.CsatoltTáblázat_Táblázat4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41" l="1"/>
  <c r="H35" i="41"/>
  <c r="G35" i="41"/>
  <c r="H22" i="41"/>
  <c r="H23" i="41"/>
  <c r="H24" i="41"/>
  <c r="H25" i="41"/>
  <c r="H26" i="41"/>
  <c r="H27" i="41"/>
  <c r="H28" i="41"/>
  <c r="H29" i="41"/>
  <c r="H30" i="41"/>
  <c r="H31" i="41"/>
  <c r="H32" i="41"/>
  <c r="H33" i="41"/>
  <c r="H34" i="41"/>
  <c r="H45" i="52"/>
  <c r="I36" i="52"/>
  <c r="I31" i="52"/>
  <c r="I24" i="52"/>
  <c r="I25" i="52"/>
  <c r="I26" i="52"/>
  <c r="I27" i="52"/>
  <c r="I28" i="52"/>
  <c r="I23" i="52"/>
  <c r="H19" i="52"/>
  <c r="H20" i="52"/>
  <c r="H21" i="52"/>
  <c r="H18" i="52"/>
  <c r="H8" i="52"/>
  <c r="H9" i="52"/>
  <c r="H10" i="52"/>
  <c r="H11" i="52"/>
  <c r="H12" i="52"/>
  <c r="H13" i="52"/>
  <c r="H14" i="52"/>
  <c r="H7" i="52"/>
  <c r="H36" i="53"/>
  <c r="H22" i="53"/>
  <c r="H23" i="53"/>
  <c r="H24" i="53"/>
  <c r="H25" i="53"/>
  <c r="H26" i="53"/>
  <c r="H27" i="53"/>
  <c r="H28" i="53"/>
  <c r="H29" i="53"/>
  <c r="H30" i="53"/>
  <c r="H31" i="53"/>
  <c r="H32" i="53"/>
  <c r="H33" i="53"/>
  <c r="H34" i="53"/>
  <c r="H35" i="53"/>
  <c r="K22" i="55"/>
  <c r="K23" i="55"/>
  <c r="K24" i="55"/>
  <c r="K25" i="55"/>
  <c r="K26" i="55"/>
  <c r="K27" i="55"/>
  <c r="K28" i="55"/>
  <c r="K29" i="55"/>
  <c r="K30" i="55"/>
  <c r="K31" i="55"/>
  <c r="K32" i="55"/>
  <c r="K33" i="55"/>
  <c r="K34" i="55"/>
  <c r="K21" i="55"/>
  <c r="H22" i="55"/>
  <c r="H23" i="55"/>
  <c r="H24" i="55"/>
  <c r="H25" i="55"/>
  <c r="H26" i="55"/>
  <c r="H27" i="55"/>
  <c r="H28" i="55"/>
  <c r="H29" i="55"/>
  <c r="H30" i="55"/>
  <c r="H31" i="55"/>
  <c r="H32" i="55"/>
  <c r="H33" i="55"/>
  <c r="H34" i="55"/>
  <c r="H21" i="55"/>
  <c r="H8" i="55"/>
  <c r="H9" i="55"/>
  <c r="H10" i="55"/>
  <c r="H11" i="55"/>
  <c r="H12" i="55"/>
  <c r="H13" i="55"/>
  <c r="H14" i="55"/>
  <c r="H15" i="55"/>
  <c r="H16" i="55"/>
  <c r="H17" i="55"/>
  <c r="H18" i="55"/>
  <c r="H7" i="55"/>
  <c r="I45" i="57"/>
  <c r="I44" i="57"/>
  <c r="H22" i="57"/>
  <c r="H23" i="57"/>
  <c r="H24" i="57"/>
  <c r="H25" i="57"/>
  <c r="H26" i="57"/>
  <c r="H27" i="57"/>
  <c r="H28" i="57"/>
  <c r="H29" i="57"/>
  <c r="H30" i="57"/>
  <c r="H31" i="57"/>
  <c r="H32" i="57"/>
  <c r="H33" i="57"/>
  <c r="H34" i="57"/>
  <c r="H21" i="57"/>
  <c r="H8" i="57"/>
  <c r="H10" i="57"/>
  <c r="H13" i="57"/>
  <c r="H14" i="57"/>
  <c r="H17" i="57"/>
  <c r="I9" i="63"/>
  <c r="I10" i="63"/>
  <c r="I11" i="63"/>
  <c r="I12" i="63"/>
  <c r="I13" i="63"/>
  <c r="I14" i="63"/>
  <c r="I15" i="63"/>
  <c r="I16" i="63"/>
  <c r="I17" i="63"/>
  <c r="I8" i="63"/>
  <c r="G13" i="63"/>
  <c r="G15" i="63"/>
  <c r="G14" i="63"/>
  <c r="G17" i="63"/>
  <c r="J17" i="63" s="1"/>
  <c r="G11" i="63"/>
  <c r="G9" i="63"/>
  <c r="G8" i="63"/>
  <c r="G16" i="63"/>
  <c r="J16" i="63" s="1"/>
  <c r="G37" i="40"/>
  <c r="G50" i="41" l="1"/>
  <c r="G51" i="41"/>
  <c r="G37" i="41"/>
  <c r="G9" i="41"/>
  <c r="G43" i="40"/>
  <c r="G10" i="40"/>
  <c r="G11" i="40"/>
  <c r="G33" i="40"/>
  <c r="G34" i="40"/>
  <c r="G8" i="59"/>
  <c r="G45" i="59"/>
  <c r="G44" i="59"/>
  <c r="G34" i="59"/>
  <c r="G33" i="59"/>
  <c r="G32" i="59"/>
  <c r="G31" i="59"/>
  <c r="G30" i="59"/>
  <c r="G28" i="59"/>
  <c r="G27" i="59"/>
  <c r="G26" i="59"/>
  <c r="G25" i="59"/>
  <c r="G24" i="59"/>
  <c r="G23" i="59"/>
  <c r="G22" i="59"/>
  <c r="G21" i="59"/>
  <c r="G14" i="57"/>
  <c r="G14" i="41" s="1"/>
  <c r="G45" i="57"/>
  <c r="G44" i="57"/>
  <c r="G34" i="57"/>
  <c r="G33" i="57"/>
  <c r="G32" i="57"/>
  <c r="G31" i="57"/>
  <c r="G30" i="57"/>
  <c r="G28" i="57"/>
  <c r="G27" i="57"/>
  <c r="G26" i="57"/>
  <c r="G25" i="57"/>
  <c r="G24" i="57"/>
  <c r="G23" i="57"/>
  <c r="G22" i="57"/>
  <c r="G21" i="57"/>
  <c r="G20" i="57"/>
  <c r="G17" i="57"/>
  <c r="G13" i="57"/>
  <c r="G11" i="57"/>
  <c r="G10" i="57"/>
  <c r="G8" i="57"/>
  <c r="G7" i="57"/>
  <c r="G24" i="56"/>
  <c r="G45" i="55"/>
  <c r="G44" i="55"/>
  <c r="G34" i="55"/>
  <c r="G33" i="55"/>
  <c r="G32" i="55"/>
  <c r="G32" i="41" s="1"/>
  <c r="G31" i="55"/>
  <c r="G30" i="55"/>
  <c r="G8" i="55"/>
  <c r="G27" i="55"/>
  <c r="G26" i="55"/>
  <c r="G25" i="55"/>
  <c r="H20" i="60"/>
  <c r="G44" i="58"/>
  <c r="G41" i="58"/>
  <c r="G28" i="58"/>
  <c r="G24" i="58"/>
  <c r="G44" i="56"/>
  <c r="G28" i="56"/>
  <c r="G27" i="56"/>
  <c r="G41" i="56"/>
  <c r="G24" i="55"/>
  <c r="G23" i="55"/>
  <c r="G22" i="55"/>
  <c r="G21" i="55"/>
  <c r="G18" i="55"/>
  <c r="G17" i="55"/>
  <c r="G15" i="55"/>
  <c r="G13" i="55"/>
  <c r="G11" i="55"/>
  <c r="G10" i="55"/>
  <c r="G24" i="54"/>
  <c r="G44" i="54"/>
  <c r="G41" i="54"/>
  <c r="G35" i="53"/>
  <c r="G10" i="53"/>
  <c r="G57" i="53"/>
  <c r="G48" i="53"/>
  <c r="G48" i="41" s="1"/>
  <c r="G45" i="53"/>
  <c r="G44" i="53"/>
  <c r="G44" i="41" s="1"/>
  <c r="G45" i="41" l="1"/>
  <c r="G45" i="40"/>
  <c r="G40" i="53"/>
  <c r="G40" i="41" s="1"/>
  <c r="G38" i="53"/>
  <c r="G38" i="41" s="1"/>
  <c r="G34" i="53"/>
  <c r="G34" i="41" s="1"/>
  <c r="G31" i="53"/>
  <c r="G31" i="41" s="1"/>
  <c r="G30" i="53"/>
  <c r="G30" i="41" s="1"/>
  <c r="G29" i="53"/>
  <c r="G29" i="41" s="1"/>
  <c r="G28" i="53"/>
  <c r="G28" i="41" s="1"/>
  <c r="G27" i="53"/>
  <c r="G27" i="41" s="1"/>
  <c r="G26" i="53"/>
  <c r="G26" i="41" s="1"/>
  <c r="G25" i="53"/>
  <c r="G25" i="41" s="1"/>
  <c r="G24" i="53"/>
  <c r="G24" i="41" s="1"/>
  <c r="G23" i="53"/>
  <c r="G23" i="41" s="1"/>
  <c r="G21" i="53"/>
  <c r="G18" i="53"/>
  <c r="G16" i="53"/>
  <c r="G16" i="41" s="1"/>
  <c r="G13" i="53"/>
  <c r="G11" i="53"/>
  <c r="G8" i="53"/>
  <c r="G8" i="41" s="1"/>
  <c r="G43" i="52"/>
  <c r="G44" i="40" s="1"/>
  <c r="G41" i="52"/>
  <c r="G42" i="40" s="1"/>
  <c r="G34" i="52"/>
  <c r="G35" i="40" s="1"/>
  <c r="G30" i="52"/>
  <c r="G28" i="52"/>
  <c r="G29" i="40" s="1"/>
  <c r="G27" i="52"/>
  <c r="G28" i="40" s="1"/>
  <c r="G26" i="52"/>
  <c r="G27" i="40" s="1"/>
  <c r="G24" i="52"/>
  <c r="G25" i="40" s="1"/>
  <c r="G23" i="52"/>
  <c r="G24" i="40" s="1"/>
  <c r="G21" i="52"/>
  <c r="G22" i="40" s="1"/>
  <c r="G18" i="52"/>
  <c r="G19" i="40" s="1"/>
  <c r="G16" i="52"/>
  <c r="G17" i="40" s="1"/>
  <c r="G14" i="52"/>
  <c r="G15" i="40" s="1"/>
  <c r="G13" i="52"/>
  <c r="G14" i="40" s="1"/>
  <c r="G12" i="52"/>
  <c r="G13" i="40" s="1"/>
  <c r="G11" i="52"/>
  <c r="G12" i="40" s="1"/>
  <c r="G8" i="52"/>
  <c r="G9" i="40" s="1"/>
  <c r="G7" i="52"/>
  <c r="G8" i="40" s="1"/>
  <c r="I45" i="41"/>
  <c r="H15" i="40"/>
  <c r="H19" i="59"/>
  <c r="I36" i="57"/>
  <c r="H45" i="56"/>
  <c r="I46" i="55"/>
  <c r="K46" i="55"/>
  <c r="L46" i="55"/>
  <c r="H43" i="55"/>
  <c r="K43" i="55"/>
  <c r="L43" i="55"/>
  <c r="L19" i="55"/>
  <c r="L36" i="55"/>
  <c r="K8" i="55"/>
  <c r="K9" i="55"/>
  <c r="K10" i="55"/>
  <c r="K7" i="55"/>
  <c r="G21" i="41" l="1"/>
  <c r="G31" i="52"/>
  <c r="G32" i="40" s="1"/>
  <c r="G31" i="40"/>
  <c r="I52" i="55"/>
  <c r="I49" i="53"/>
  <c r="I46" i="53"/>
  <c r="H46" i="53"/>
  <c r="I43" i="53"/>
  <c r="H37" i="53"/>
  <c r="H50" i="53"/>
  <c r="H8" i="53"/>
  <c r="H9" i="53"/>
  <c r="H10" i="53"/>
  <c r="H12" i="53"/>
  <c r="H14" i="53"/>
  <c r="H20" i="40" l="1"/>
  <c r="H21" i="40"/>
  <c r="H22" i="40"/>
  <c r="I46" i="59"/>
  <c r="H46" i="59"/>
  <c r="H29" i="59"/>
  <c r="K14" i="55"/>
  <c r="K16" i="55"/>
  <c r="H45" i="54"/>
  <c r="H59" i="53"/>
  <c r="I52" i="53"/>
  <c r="I29" i="52"/>
  <c r="H22" i="52"/>
  <c r="H17" i="52"/>
  <c r="E20" i="60"/>
  <c r="I61" i="53" l="1"/>
  <c r="H18" i="61"/>
  <c r="E12" i="61"/>
  <c r="E18" i="61" s="1"/>
  <c r="K17" i="55" l="1"/>
  <c r="K15" i="55"/>
  <c r="K13" i="55"/>
  <c r="K11" i="55" l="1"/>
  <c r="K18" i="55"/>
  <c r="G31" i="56"/>
  <c r="G51" i="55"/>
  <c r="G49" i="55"/>
  <c r="G39" i="55"/>
  <c r="G35" i="54"/>
  <c r="G33" i="54"/>
  <c r="G31" i="54"/>
  <c r="G22" i="54"/>
  <c r="G17" i="54"/>
  <c r="G51" i="53"/>
  <c r="H51" i="53" s="1"/>
  <c r="G15" i="59"/>
  <c r="G10" i="59"/>
  <c r="G10" i="41" s="1"/>
  <c r="H36" i="57"/>
  <c r="H7" i="57"/>
  <c r="H48" i="53"/>
  <c r="G15" i="54"/>
  <c r="H21" i="53"/>
  <c r="H18" i="53"/>
  <c r="H18" i="41" s="1"/>
  <c r="H16" i="53"/>
  <c r="G15" i="53"/>
  <c r="H13" i="53"/>
  <c r="H11" i="53"/>
  <c r="G45" i="52"/>
  <c r="G35" i="52"/>
  <c r="G36" i="40" s="1"/>
  <c r="G33" i="52"/>
  <c r="G17" i="52"/>
  <c r="G18" i="40" s="1"/>
  <c r="H15" i="53" l="1"/>
  <c r="G15" i="41"/>
  <c r="G39" i="53"/>
  <c r="G39" i="41" s="1"/>
  <c r="H38" i="53"/>
  <c r="H39" i="53" s="1"/>
  <c r="H49" i="53"/>
  <c r="G36" i="57"/>
  <c r="G29" i="54"/>
  <c r="H25" i="40"/>
  <c r="G45" i="54"/>
  <c r="G46" i="53"/>
  <c r="G36" i="54"/>
  <c r="G15" i="52"/>
  <c r="G16" i="40" s="1"/>
  <c r="E10" i="39"/>
  <c r="E11" i="39" s="1"/>
  <c r="L52" i="55" l="1"/>
  <c r="N8" i="60" l="1"/>
  <c r="N9" i="60"/>
  <c r="N10" i="60"/>
  <c r="N11" i="60"/>
  <c r="N15" i="60"/>
  <c r="N16" i="60"/>
  <c r="N17" i="60"/>
  <c r="N18" i="60"/>
  <c r="N21" i="60"/>
  <c r="N22" i="60"/>
  <c r="N23" i="60"/>
  <c r="N24" i="60"/>
  <c r="N26" i="60"/>
  <c r="N27" i="60"/>
  <c r="N28" i="60"/>
  <c r="N30" i="60"/>
  <c r="N31" i="60"/>
  <c r="N7" i="60"/>
  <c r="D20" i="60"/>
  <c r="B20" i="60"/>
  <c r="P18" i="60"/>
  <c r="P16" i="60"/>
  <c r="J29" i="60"/>
  <c r="H29" i="60"/>
  <c r="N29" i="60" s="1"/>
  <c r="H25" i="60"/>
  <c r="E25" i="60"/>
  <c r="K12" i="60"/>
  <c r="H12" i="60"/>
  <c r="E12" i="60"/>
  <c r="H32" i="60" l="1"/>
  <c r="N20" i="60"/>
  <c r="E32" i="60"/>
  <c r="C21" i="38"/>
  <c r="C28" i="38" s="1"/>
  <c r="C30" i="38" s="1"/>
  <c r="I46" i="57" l="1"/>
  <c r="I52" i="57" l="1"/>
  <c r="H27" i="40"/>
  <c r="H19" i="40"/>
  <c r="I15" i="40"/>
  <c r="I29" i="58" l="1"/>
  <c r="I36" i="58" s="1"/>
  <c r="J14" i="63"/>
  <c r="J13" i="63"/>
  <c r="J24" i="60" l="1"/>
  <c r="P21" i="60"/>
  <c r="P22" i="60"/>
  <c r="P26" i="60"/>
  <c r="P27" i="60"/>
  <c r="P28" i="60"/>
  <c r="P29" i="60"/>
  <c r="P30" i="60"/>
  <c r="P31" i="60"/>
  <c r="M10" i="60"/>
  <c r="M12" i="60" s="1"/>
  <c r="M32" i="60" s="1"/>
  <c r="J17" i="60"/>
  <c r="J20" i="60" s="1"/>
  <c r="J11" i="60"/>
  <c r="P11" i="60" s="1"/>
  <c r="J9" i="60"/>
  <c r="G24" i="60"/>
  <c r="G23" i="60"/>
  <c r="G17" i="60"/>
  <c r="G9" i="60"/>
  <c r="G8" i="60"/>
  <c r="P8" i="60" s="1"/>
  <c r="G25" i="60" l="1"/>
  <c r="P10" i="60"/>
  <c r="P9" i="60"/>
  <c r="P23" i="60"/>
  <c r="P24" i="60"/>
  <c r="J25" i="60"/>
  <c r="P25" i="60" s="1"/>
  <c r="P17" i="60"/>
  <c r="P20" i="60" s="1"/>
  <c r="E13" i="32"/>
  <c r="F13" i="32" s="1"/>
  <c r="I19" i="59" l="1"/>
  <c r="I52" i="59" s="1"/>
  <c r="H17" i="40" l="1"/>
  <c r="I33" i="40"/>
  <c r="I7" i="63" l="1"/>
  <c r="I58" i="41" l="1"/>
  <c r="I57" i="41"/>
  <c r="I59" i="41" l="1"/>
  <c r="I50" i="41"/>
  <c r="I51" i="41" s="1"/>
  <c r="I48" i="41"/>
  <c r="I47" i="41"/>
  <c r="I44" i="41"/>
  <c r="I42" i="41"/>
  <c r="H40" i="41"/>
  <c r="I38" i="41"/>
  <c r="I37" i="41"/>
  <c r="I34" i="41"/>
  <c r="I32" i="41"/>
  <c r="I31" i="41"/>
  <c r="I30" i="41"/>
  <c r="I28" i="41"/>
  <c r="I27" i="41"/>
  <c r="I24" i="41"/>
  <c r="I23" i="41"/>
  <c r="I21" i="41"/>
  <c r="I17" i="41"/>
  <c r="I46" i="41" l="1"/>
  <c r="I49" i="41"/>
  <c r="I39" i="41"/>
  <c r="H9" i="41"/>
  <c r="H18" i="40"/>
  <c r="I36" i="40"/>
  <c r="I34" i="40"/>
  <c r="H51" i="57"/>
  <c r="H49" i="57"/>
  <c r="H14" i="41"/>
  <c r="I25" i="40"/>
  <c r="H57" i="41"/>
  <c r="I20" i="41"/>
  <c r="H48" i="41"/>
  <c r="H38" i="41"/>
  <c r="H37" i="41"/>
  <c r="I33" i="41"/>
  <c r="I29" i="41"/>
  <c r="I16" i="41"/>
  <c r="H16" i="41"/>
  <c r="J15" i="52"/>
  <c r="J45" i="52"/>
  <c r="I45" i="52"/>
  <c r="H42" i="40" l="1"/>
  <c r="H10" i="41"/>
  <c r="H39" i="41"/>
  <c r="H45" i="41"/>
  <c r="H29" i="56"/>
  <c r="H36" i="56" s="1"/>
  <c r="H46" i="57"/>
  <c r="H44" i="41"/>
  <c r="H50" i="41"/>
  <c r="H51" i="41" s="1"/>
  <c r="I22" i="41"/>
  <c r="I36" i="41" s="1"/>
  <c r="I40" i="41"/>
  <c r="I43" i="41" s="1"/>
  <c r="H19" i="57"/>
  <c r="H29" i="58"/>
  <c r="H36" i="58" s="1"/>
  <c r="H45" i="58"/>
  <c r="I29" i="56"/>
  <c r="I36" i="56" s="1"/>
  <c r="H52" i="57" l="1"/>
  <c r="H46" i="41"/>
  <c r="I16" i="40"/>
  <c r="I29" i="40"/>
  <c r="H13" i="40"/>
  <c r="H12" i="40"/>
  <c r="H9" i="40"/>
  <c r="H8" i="40"/>
  <c r="I22" i="40"/>
  <c r="H29" i="40"/>
  <c r="H30" i="40" s="1"/>
  <c r="I26" i="40"/>
  <c r="H16" i="40" l="1"/>
  <c r="H23" i="40"/>
  <c r="I24" i="40"/>
  <c r="I30" i="40" s="1"/>
  <c r="I15" i="52"/>
  <c r="I18" i="40"/>
  <c r="I17" i="40"/>
  <c r="I31" i="40"/>
  <c r="I32" i="40" s="1"/>
  <c r="I23" i="40"/>
  <c r="H34" i="40"/>
  <c r="H15" i="52"/>
  <c r="H36" i="52" s="1"/>
  <c r="G19" i="57"/>
  <c r="I37" i="40" l="1"/>
  <c r="G31" i="58"/>
  <c r="C17" i="31"/>
  <c r="G35" i="58" l="1"/>
  <c r="G33" i="58"/>
  <c r="G22" i="58"/>
  <c r="G17" i="58"/>
  <c r="G15" i="58"/>
  <c r="G35" i="56"/>
  <c r="G33" i="56"/>
  <c r="G22" i="56"/>
  <c r="G17" i="56"/>
  <c r="G15" i="56"/>
  <c r="G59" i="59" l="1"/>
  <c r="G59" i="55"/>
  <c r="G51" i="59"/>
  <c r="G51" i="57"/>
  <c r="G49" i="57"/>
  <c r="G39" i="59"/>
  <c r="G43" i="57"/>
  <c r="G39" i="57"/>
  <c r="C14" i="31" l="1"/>
  <c r="C11" i="32"/>
  <c r="N11" i="34" s="1"/>
  <c r="H6" i="63"/>
  <c r="G6" i="63"/>
  <c r="K15" i="63"/>
  <c r="J15" i="63"/>
  <c r="F15" i="63"/>
  <c r="K12" i="63"/>
  <c r="J12" i="63"/>
  <c r="F12" i="63"/>
  <c r="K11" i="63"/>
  <c r="J11" i="63"/>
  <c r="F11" i="63"/>
  <c r="K10" i="63"/>
  <c r="J10" i="63"/>
  <c r="F10" i="63"/>
  <c r="K9" i="63"/>
  <c r="J9" i="63"/>
  <c r="F9" i="63"/>
  <c r="K8" i="63"/>
  <c r="J8" i="63"/>
  <c r="K7" i="63"/>
  <c r="J7" i="63"/>
  <c r="F7" i="63"/>
  <c r="E15" i="62"/>
  <c r="C15" i="62"/>
  <c r="B15" i="62"/>
  <c r="D14" i="62"/>
  <c r="D13" i="62"/>
  <c r="D12" i="62"/>
  <c r="D11" i="62"/>
  <c r="D10" i="62"/>
  <c r="D9" i="62"/>
  <c r="D8" i="62"/>
  <c r="D7" i="62"/>
  <c r="D6" i="62"/>
  <c r="D5" i="62"/>
  <c r="L9" i="63" l="1"/>
  <c r="L11" i="63"/>
  <c r="L12" i="63"/>
  <c r="L15" i="63"/>
  <c r="L7" i="63"/>
  <c r="D15" i="62"/>
  <c r="I6" i="63"/>
  <c r="L8" i="63"/>
  <c r="L10" i="63"/>
  <c r="J18" i="61" l="1"/>
  <c r="I18" i="61"/>
  <c r="G18" i="61"/>
  <c r="F18" i="61"/>
  <c r="D18" i="61"/>
  <c r="C18" i="61"/>
  <c r="K6" i="61"/>
  <c r="K18" i="61" l="1"/>
  <c r="L32" i="60"/>
  <c r="K32" i="60"/>
  <c r="F32" i="60"/>
  <c r="C25" i="60"/>
  <c r="B25" i="60"/>
  <c r="N25" i="60" s="1"/>
  <c r="D24" i="60"/>
  <c r="D23" i="60"/>
  <c r="I32" i="60"/>
  <c r="C12" i="60"/>
  <c r="C32" i="60" s="1"/>
  <c r="B12" i="60"/>
  <c r="D11" i="60"/>
  <c r="D10" i="60"/>
  <c r="D9" i="60"/>
  <c r="D8" i="60"/>
  <c r="M7" i="60"/>
  <c r="J7" i="60"/>
  <c r="J12" i="60" s="1"/>
  <c r="J32" i="60" s="1"/>
  <c r="G7" i="60"/>
  <c r="G12" i="60" s="1"/>
  <c r="D7" i="60"/>
  <c r="G32" i="60" l="1"/>
  <c r="P12" i="60"/>
  <c r="P32" i="60" s="1"/>
  <c r="B32" i="60"/>
  <c r="N12" i="60"/>
  <c r="N32" i="60" s="1"/>
  <c r="D25" i="60"/>
  <c r="D12" i="60"/>
  <c r="P7" i="60"/>
  <c r="D32" i="60" l="1"/>
  <c r="G49" i="59"/>
  <c r="G43" i="59"/>
  <c r="G19" i="31" l="1"/>
  <c r="C16" i="31"/>
  <c r="G14" i="31"/>
  <c r="G29" i="58"/>
  <c r="G36" i="58" s="1"/>
  <c r="C23" i="32" l="1"/>
  <c r="D23" i="32" s="1"/>
  <c r="E23" i="32" s="1"/>
  <c r="F23" i="32" s="1"/>
  <c r="C13" i="32"/>
  <c r="N12" i="34" s="1"/>
  <c r="C28" i="32"/>
  <c r="E11" i="32" l="1"/>
  <c r="F11" i="32" s="1"/>
  <c r="E14" i="32"/>
  <c r="C14" i="32"/>
  <c r="N13" i="34" s="1"/>
  <c r="F14" i="32" l="1"/>
  <c r="F16" i="32" s="1"/>
  <c r="E16" i="32"/>
  <c r="M16" i="34" l="1"/>
  <c r="M22" i="34" s="1"/>
  <c r="L16" i="34"/>
  <c r="L22" i="34" s="1"/>
  <c r="K16" i="34"/>
  <c r="K22" i="34" s="1"/>
  <c r="J16" i="34"/>
  <c r="J22" i="34" s="1"/>
  <c r="I16" i="34"/>
  <c r="I22" i="34" s="1"/>
  <c r="H16" i="34"/>
  <c r="H22" i="34" s="1"/>
  <c r="G16" i="34"/>
  <c r="G22" i="34" s="1"/>
  <c r="F16" i="34"/>
  <c r="F22" i="34" s="1"/>
  <c r="E16" i="34"/>
  <c r="E22" i="34" s="1"/>
  <c r="D16" i="32" l="1"/>
  <c r="C16" i="34" l="1"/>
  <c r="C22" i="34" s="1"/>
  <c r="D16" i="34"/>
  <c r="D22" i="34" s="1"/>
  <c r="H35" i="40" l="1"/>
  <c r="H36" i="40" s="1"/>
  <c r="H37" i="40" s="1"/>
  <c r="C18" i="31" l="1"/>
  <c r="C11" i="31"/>
  <c r="C15" i="32" l="1"/>
  <c r="N14" i="34" s="1"/>
  <c r="C19" i="31"/>
  <c r="C8" i="32"/>
  <c r="N8" i="34" l="1"/>
  <c r="D8" i="32"/>
  <c r="B16" i="34"/>
  <c r="B22" i="34" s="1"/>
  <c r="C16" i="32"/>
  <c r="E8" i="32" l="1"/>
  <c r="F8" i="32" s="1"/>
  <c r="G57" i="41" l="1"/>
  <c r="G45" i="58" l="1"/>
  <c r="G47" i="58" s="1"/>
  <c r="G46" i="57" l="1"/>
  <c r="G52" i="57" l="1"/>
  <c r="G61" i="57" s="1"/>
  <c r="G45" i="56"/>
  <c r="G46" i="40" s="1"/>
  <c r="H47" i="41" l="1"/>
  <c r="H49" i="41" s="1"/>
  <c r="D29" i="32" l="1"/>
  <c r="F29" i="32" l="1"/>
  <c r="E29" i="32"/>
  <c r="H8" i="41" l="1"/>
  <c r="I19" i="41"/>
  <c r="I52" i="41" s="1"/>
  <c r="H13" i="41"/>
  <c r="H15" i="41"/>
  <c r="H11" i="41"/>
  <c r="G47" i="54" l="1"/>
  <c r="H46" i="40"/>
  <c r="C20" i="31" l="1"/>
  <c r="C17" i="32"/>
  <c r="D17" i="32" s="1"/>
  <c r="E17" i="32" s="1"/>
  <c r="F17" i="32" s="1"/>
  <c r="H59" i="41"/>
  <c r="N15" i="34" l="1"/>
  <c r="G12" i="55" l="1"/>
  <c r="G12" i="41" s="1"/>
  <c r="G46" i="55" l="1"/>
  <c r="G43" i="55"/>
  <c r="H12" i="41" l="1"/>
  <c r="K12" i="55"/>
  <c r="K19" i="55" s="1"/>
  <c r="H19" i="55"/>
  <c r="G29" i="56" l="1"/>
  <c r="G36" i="56" l="1"/>
  <c r="G47" i="56" s="1"/>
  <c r="G36" i="55" l="1"/>
  <c r="H36" i="55" l="1"/>
  <c r="K36" i="55" l="1"/>
  <c r="H28" i="59" l="1"/>
  <c r="H22" i="59"/>
  <c r="H30" i="59"/>
  <c r="H31" i="59"/>
  <c r="H33" i="59"/>
  <c r="G20" i="59"/>
  <c r="G18" i="59" l="1"/>
  <c r="G18" i="41" s="1"/>
  <c r="G13" i="59"/>
  <c r="G13" i="41" s="1"/>
  <c r="G11" i="59"/>
  <c r="G11" i="41" s="1"/>
  <c r="G7" i="59"/>
  <c r="G19" i="59" l="1"/>
  <c r="H27" i="59"/>
  <c r="H21" i="59"/>
  <c r="G36" i="59"/>
  <c r="H32" i="59"/>
  <c r="H24" i="59"/>
  <c r="G46" i="59"/>
  <c r="G46" i="41" s="1"/>
  <c r="H23" i="59"/>
  <c r="G17" i="31" l="1"/>
  <c r="C26" i="32"/>
  <c r="H36" i="59"/>
  <c r="H52" i="59" s="1"/>
  <c r="H21" i="41"/>
  <c r="G52" i="59"/>
  <c r="G61" i="59" s="1"/>
  <c r="G19" i="52" l="1"/>
  <c r="G20" i="52"/>
  <c r="G21" i="40" s="1"/>
  <c r="G20" i="40" l="1"/>
  <c r="G22" i="52"/>
  <c r="G23" i="40" l="1"/>
  <c r="C12" i="31" l="1"/>
  <c r="C9" i="32"/>
  <c r="D9" i="32" l="1"/>
  <c r="N9" i="34"/>
  <c r="E9" i="32" l="1"/>
  <c r="F9" i="32" s="1"/>
  <c r="G47" i="53" l="1"/>
  <c r="G47" i="41" l="1"/>
  <c r="G49" i="53"/>
  <c r="G49" i="41" s="1"/>
  <c r="G22" i="53"/>
  <c r="G18" i="31" l="1"/>
  <c r="G20" i="31" s="1"/>
  <c r="C27" i="32"/>
  <c r="C29" i="32" s="1"/>
  <c r="N20" i="34" s="1"/>
  <c r="G22" i="41"/>
  <c r="G41" i="53" l="1"/>
  <c r="G7" i="53"/>
  <c r="H7" i="53" l="1"/>
  <c r="G41" i="41"/>
  <c r="H41" i="53"/>
  <c r="H7" i="41" l="1"/>
  <c r="G7" i="55" l="1"/>
  <c r="G19" i="55" l="1"/>
  <c r="G7" i="41"/>
  <c r="G20" i="55" l="1"/>
  <c r="H20" i="55" l="1"/>
  <c r="G52" i="55"/>
  <c r="G61" i="55" s="1"/>
  <c r="K20" i="55" l="1"/>
  <c r="K52" i="55" s="1"/>
  <c r="H52" i="55"/>
  <c r="G33" i="53" l="1"/>
  <c r="G33" i="41" l="1"/>
  <c r="G36" i="53"/>
  <c r="G36" i="41" s="1"/>
  <c r="G13" i="31" l="1"/>
  <c r="C22" i="32"/>
  <c r="D22" i="32" s="1"/>
  <c r="G17" i="53" l="1"/>
  <c r="E22" i="32"/>
  <c r="G17" i="41" l="1"/>
  <c r="H17" i="53"/>
  <c r="G19" i="53"/>
  <c r="G19" i="41" s="1"/>
  <c r="F22" i="32"/>
  <c r="G11" i="31" l="1"/>
  <c r="C20" i="32"/>
  <c r="D20" i="32" s="1"/>
  <c r="E20" i="32" s="1"/>
  <c r="F20" i="32" s="1"/>
  <c r="H17" i="41"/>
  <c r="H19" i="41" s="1"/>
  <c r="H19" i="53"/>
  <c r="G25" i="52" l="1"/>
  <c r="G26" i="40" l="1"/>
  <c r="G29" i="52"/>
  <c r="G30" i="40" l="1"/>
  <c r="G36" i="52"/>
  <c r="G47" i="52" s="1"/>
  <c r="C13" i="31" l="1"/>
  <c r="C15" i="31" s="1"/>
  <c r="C23" i="31" s="1"/>
  <c r="C10" i="32"/>
  <c r="G48" i="40"/>
  <c r="D10" i="32" l="1"/>
  <c r="N10" i="34"/>
  <c r="N16" i="34" s="1"/>
  <c r="C12" i="32"/>
  <c r="C18" i="32" s="1"/>
  <c r="G20" i="53"/>
  <c r="H20" i="53" l="1"/>
  <c r="H20" i="41" s="1"/>
  <c r="G20" i="41"/>
  <c r="E10" i="32"/>
  <c r="F10" i="32" s="1"/>
  <c r="D12" i="32"/>
  <c r="C21" i="32" l="1"/>
  <c r="D21" i="32" s="1"/>
  <c r="G12" i="31"/>
  <c r="D18" i="32"/>
  <c r="E12" i="32"/>
  <c r="E21" i="32" l="1"/>
  <c r="D25" i="32"/>
  <c r="F12" i="32"/>
  <c r="F18" i="32" s="1"/>
  <c r="E18" i="32"/>
  <c r="F21" i="32" l="1"/>
  <c r="F25" i="32" s="1"/>
  <c r="E25" i="32"/>
  <c r="G58" i="53" l="1"/>
  <c r="G59" i="53" l="1"/>
  <c r="G58" i="41"/>
  <c r="G59" i="41" s="1"/>
  <c r="G21" i="31" l="1"/>
  <c r="C30" i="32"/>
  <c r="N21" i="34" l="1"/>
  <c r="D30" i="32"/>
  <c r="E30" i="32" l="1"/>
  <c r="D31" i="32"/>
  <c r="F30" i="32" l="1"/>
  <c r="F31" i="32" s="1"/>
  <c r="E31" i="32"/>
  <c r="G42" i="53" l="1"/>
  <c r="G42" i="41" l="1"/>
  <c r="H42" i="53"/>
  <c r="G43" i="53"/>
  <c r="G43" i="41" l="1"/>
  <c r="G52" i="41" s="1"/>
  <c r="G52" i="53"/>
  <c r="H43" i="53"/>
  <c r="H42" i="41"/>
  <c r="H43" i="41" s="1"/>
  <c r="H52" i="41" s="1"/>
  <c r="H52" i="53" l="1"/>
  <c r="H61" i="53" s="1"/>
  <c r="G61" i="53"/>
  <c r="C24" i="32"/>
  <c r="C25" i="32" s="1"/>
  <c r="G15" i="31"/>
  <c r="G16" i="31" s="1"/>
  <c r="G23" i="31" s="1"/>
  <c r="H23" i="31" s="1"/>
  <c r="G61" i="41"/>
  <c r="N19" i="34" l="1"/>
  <c r="N22" i="34" s="1"/>
  <c r="C31" i="32"/>
</calcChain>
</file>

<file path=xl/sharedStrings.xml><?xml version="1.0" encoding="utf-8"?>
<sst xmlns="http://schemas.openxmlformats.org/spreadsheetml/2006/main" count="1832" uniqueCount="446">
  <si>
    <t>SZENTMÁRTONKÁTA NAGYKÖZSÉG ÖNKORMÁNYZATA</t>
  </si>
  <si>
    <t>B404</t>
  </si>
  <si>
    <t>Összesen</t>
  </si>
  <si>
    <t>B34</t>
  </si>
  <si>
    <t>B354</t>
  </si>
  <si>
    <t>B351</t>
  </si>
  <si>
    <t>B16</t>
  </si>
  <si>
    <t>B8131</t>
  </si>
  <si>
    <t>B402</t>
  </si>
  <si>
    <t>K1101</t>
  </si>
  <si>
    <t>K1109</t>
  </si>
  <si>
    <t>K1110</t>
  </si>
  <si>
    <t>K1107</t>
  </si>
  <si>
    <t>K2</t>
  </si>
  <si>
    <t>K122</t>
  </si>
  <si>
    <t>K121</t>
  </si>
  <si>
    <t>K322</t>
  </si>
  <si>
    <t>K337</t>
  </si>
  <si>
    <t>K334</t>
  </si>
  <si>
    <t>K311</t>
  </si>
  <si>
    <t>K312</t>
  </si>
  <si>
    <t>K341</t>
  </si>
  <si>
    <t>K336</t>
  </si>
  <si>
    <t>K351</t>
  </si>
  <si>
    <t>K321</t>
  </si>
  <si>
    <t>K48</t>
  </si>
  <si>
    <t>K44</t>
  </si>
  <si>
    <t>B405</t>
  </si>
  <si>
    <t>Összesen:</t>
  </si>
  <si>
    <t>Helyi tömegközlekedés támogatása</t>
  </si>
  <si>
    <t>K506</t>
  </si>
  <si>
    <t>Dologi kiadások</t>
  </si>
  <si>
    <t>Személyi juttatások</t>
  </si>
  <si>
    <t>B406</t>
  </si>
  <si>
    <t>Kiszámlázott általános forgalmi adó</t>
  </si>
  <si>
    <t>K71</t>
  </si>
  <si>
    <t>K67</t>
  </si>
  <si>
    <t>K74</t>
  </si>
  <si>
    <t>B111</t>
  </si>
  <si>
    <t>B112</t>
  </si>
  <si>
    <t>B113</t>
  </si>
  <si>
    <t>BEVÉTELEK</t>
  </si>
  <si>
    <t>K512</t>
  </si>
  <si>
    <t>B403</t>
  </si>
  <si>
    <t>B114</t>
  </si>
  <si>
    <t>Szakmai anyagok beszerzése</t>
  </si>
  <si>
    <t>Üzemeltetési anyagok beszerzése</t>
  </si>
  <si>
    <t>Informatikai szolgáltatások igénybevétele</t>
  </si>
  <si>
    <t>Karbantartási, kisjavítási szolgáltatások</t>
  </si>
  <si>
    <t>Szakmai tevékenységet segítő szolgáltatások</t>
  </si>
  <si>
    <t>Kiküldetések kiadásai</t>
  </si>
  <si>
    <t>Egyéb szolgáltatások</t>
  </si>
  <si>
    <t>B36</t>
  </si>
  <si>
    <t>K1106</t>
  </si>
  <si>
    <t>Megnevezés</t>
  </si>
  <si>
    <t>K914</t>
  </si>
  <si>
    <t>B401</t>
  </si>
  <si>
    <t>K1113</t>
  </si>
  <si>
    <t>K1108</t>
  </si>
  <si>
    <t>Fizetendő általános forgalmi adó</t>
  </si>
  <si>
    <t>K352</t>
  </si>
  <si>
    <t>K123</t>
  </si>
  <si>
    <t>Jubileumi jutalom</t>
  </si>
  <si>
    <t>KIADÁSOK</t>
  </si>
  <si>
    <t>Munkáltatót terhelő járulékok</t>
  </si>
  <si>
    <t>Bevételi előirányzatok</t>
  </si>
  <si>
    <t>Működési bevételek</t>
  </si>
  <si>
    <t>Felhalmozási bevételek</t>
  </si>
  <si>
    <t>Kiadási előirányzatok</t>
  </si>
  <si>
    <t>Működési kiadások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</si>
  <si>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</si>
  <si>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</si>
  <si>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</si>
  <si>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</si>
  <si>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</si>
  <si>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</si>
  <si>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</si>
  <si>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</si>
  <si>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</si>
  <si>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</si>
  <si>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</si>
  <si>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</si>
  <si>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Bevételek összesen:</t>
  </si>
  <si>
    <t>Kiadások összesen:</t>
  </si>
  <si>
    <t>Bevételek</t>
  </si>
  <si>
    <t>Kötelező        feladat</t>
  </si>
  <si>
    <t>Önként váll.  feladat</t>
  </si>
  <si>
    <t>Állami            feladat</t>
  </si>
  <si>
    <t>Kiadások</t>
  </si>
  <si>
    <t>Szentmártonkáta Nagyközség Önkormányzata</t>
  </si>
  <si>
    <t>Szentmártonkátai Aprajafalva Óvoda és Konyha</t>
  </si>
  <si>
    <t>Kötelezettségek</t>
  </si>
  <si>
    <t>Elkötelezettség időtartama</t>
  </si>
  <si>
    <t>1.</t>
  </si>
  <si>
    <t>Sor-szám</t>
  </si>
  <si>
    <t>Munkaadókat terhelő járulékok és szociális hozzájárulási adó</t>
  </si>
  <si>
    <t>B25</t>
  </si>
  <si>
    <t>K64</t>
  </si>
  <si>
    <t>B816</t>
  </si>
  <si>
    <t>KÖLTSÉGVETÉSI MÉRLEG</t>
  </si>
  <si>
    <t>Működési célú támogatások államháztartáson belülről</t>
  </si>
  <si>
    <t>B1</t>
  </si>
  <si>
    <t>Közhatalmi bevételek</t>
  </si>
  <si>
    <t>B3</t>
  </si>
  <si>
    <t>B4</t>
  </si>
  <si>
    <t>B5</t>
  </si>
  <si>
    <t>Finanszírozási bevételek</t>
  </si>
  <si>
    <t>B8</t>
  </si>
  <si>
    <t>B2</t>
  </si>
  <si>
    <t>Rovat megnevezése</t>
  </si>
  <si>
    <t>Rovat szám</t>
  </si>
  <si>
    <t>B6</t>
  </si>
  <si>
    <t>Működési költségvetés előirányzat csoport</t>
  </si>
  <si>
    <t>Felhalmozási célú támogatások államháztartáson belülről</t>
  </si>
  <si>
    <t>Felhalmozási célú átvett pénzeszközök</t>
  </si>
  <si>
    <t>B7</t>
  </si>
  <si>
    <t>Felhalmozási költségvetés előirányzat csoport</t>
  </si>
  <si>
    <t>Működési célú átvett pénzeszközök</t>
  </si>
  <si>
    <t>K1</t>
  </si>
  <si>
    <t>K3</t>
  </si>
  <si>
    <t>Elláttotak pénzbeli juttatásai</t>
  </si>
  <si>
    <t>K4</t>
  </si>
  <si>
    <t>Egyéb működési célú kiadások</t>
  </si>
  <si>
    <t>K5</t>
  </si>
  <si>
    <t>Beruházások</t>
  </si>
  <si>
    <t>K6</t>
  </si>
  <si>
    <t>Felújítások</t>
  </si>
  <si>
    <t>K7</t>
  </si>
  <si>
    <t>Egyéb felhalmozási célú kiadások</t>
  </si>
  <si>
    <t>K8</t>
  </si>
  <si>
    <t>Finanszírozási kiadások</t>
  </si>
  <si>
    <t>K9</t>
  </si>
  <si>
    <t>KIADÁSOK ÖSSZESEN (K1-9)</t>
  </si>
  <si>
    <t>BEVÉTELEK ÖSSZESEN (B1-8)</t>
  </si>
  <si>
    <t>Ellátottak pénzbeli juttatásai</t>
  </si>
  <si>
    <t>Felhalmozási kiadások</t>
  </si>
  <si>
    <t>TÁJÉKOZTATÓ</t>
  </si>
  <si>
    <t>A TÖBBÉVES KIHATÁSSAL JÁRÓ DÖNTÉSEKRŐL</t>
  </si>
  <si>
    <t>2019-2029.</t>
  </si>
  <si>
    <t>Települési önkormányzatok egyes köznevelési feladatainak támogatása</t>
  </si>
  <si>
    <t>B75</t>
  </si>
  <si>
    <t>Szolgáltatások ellenértéke</t>
  </si>
  <si>
    <t>Tulajdonosi bevételek</t>
  </si>
  <si>
    <t>Készletértékesítés ellenértéke</t>
  </si>
  <si>
    <t>Közvetített szolgáltatások ellenértéke</t>
  </si>
  <si>
    <t>Ellátási díjak</t>
  </si>
  <si>
    <t>Egyéb kommunikációs szolgáltatások</t>
  </si>
  <si>
    <t>Működési célú előzetesen felszámított általános forgalmi adó</t>
  </si>
  <si>
    <t>Államháztartáson belüli megelőlegezések visszafizetése</t>
  </si>
  <si>
    <t>Felújítási célú előzetesen felszámított általános forgalmi adó</t>
  </si>
  <si>
    <t>Béren kívüli juttatások</t>
  </si>
  <si>
    <t>Közlekedési költségtérítés</t>
  </si>
  <si>
    <t>Egyéb külső személyi juttatások</t>
  </si>
  <si>
    <t>K85</t>
  </si>
  <si>
    <t>Ruházati költségtérítés</t>
  </si>
  <si>
    <t>K1104</t>
  </si>
  <si>
    <t>Egyéb költségtérítések</t>
  </si>
  <si>
    <t>K513</t>
  </si>
  <si>
    <t>Tartalékok</t>
  </si>
  <si>
    <t>SZENTMÁRTONKÁTAI KÖZÖS ÖNKORMÁNYZATI HIVATAL</t>
  </si>
  <si>
    <t>B116</t>
  </si>
  <si>
    <t>K915</t>
  </si>
  <si>
    <t>Szentmártonkátai Közös Önkormányzati Hivatal</t>
  </si>
  <si>
    <t>Az önkormányzat adósságot keletkeztető ügyleteiből eredő fizetési kötelezettségeinek bemutatása</t>
  </si>
  <si>
    <t>ADÓSSÁGOT KELETKEZTETŐ ÜGYLETEK</t>
  </si>
  <si>
    <t>Kötelezettség</t>
  </si>
  <si>
    <t>SAJÁT BEVÉTELEK</t>
  </si>
  <si>
    <t>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</si>
  <si>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</si>
  <si>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</si>
  <si>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Bírság, pótlék, díjbevétel</t>
  </si>
  <si>
    <t xml:space="preserve">A kezesség-, illetve a garanciavállalással kapcsolatos megtérülés </t>
  </si>
  <si>
    <t xml:space="preserve">ADÓSSÁGOT KELETKEZTETŐ ÜGYLETEK </t>
  </si>
  <si>
    <t>ÉS SAJÁT BEVÉTELEK ÖSSZEVETÉSE</t>
  </si>
  <si>
    <t>Saját bevétel 50 %-a</t>
  </si>
  <si>
    <t>Adósságot keletkeztető ügyletből származó fizetési kötelezettség</t>
  </si>
  <si>
    <t>Saját bevétel 50 %-a és az adósságot keletkeztető ügyletből származó fizetési kötelezettségek különbsége</t>
  </si>
  <si>
    <t>Ssz.</t>
  </si>
  <si>
    <t>Projekt</t>
  </si>
  <si>
    <t>Tevékenység</t>
  </si>
  <si>
    <t>Eredeti előirányzat</t>
  </si>
  <si>
    <t>Saját erő</t>
  </si>
  <si>
    <t xml:space="preserve">  -</t>
  </si>
  <si>
    <t>Támogatás</t>
  </si>
  <si>
    <t>Projektek öszesen:</t>
  </si>
  <si>
    <t>Sor-
szám</t>
  </si>
  <si>
    <t>Eredeti előriányzat</t>
  </si>
  <si>
    <t>01</t>
  </si>
  <si>
    <t>Helyi önkormányzatok működésének általános támogatása</t>
  </si>
  <si>
    <t>02</t>
  </si>
  <si>
    <t>03</t>
  </si>
  <si>
    <t>04</t>
  </si>
  <si>
    <t>Települési önkormányzatok kulturális feladatainak támogatása</t>
  </si>
  <si>
    <t>05</t>
  </si>
  <si>
    <t>06</t>
  </si>
  <si>
    <t>Elszámolásból származó bevételek</t>
  </si>
  <si>
    <t>07</t>
  </si>
  <si>
    <t>Egyéb működési célú támogatások bevételei államháztartáson belülről</t>
  </si>
  <si>
    <t>Egyéb felhalmozási célú támogatások bevételei államháztartáson belülről</t>
  </si>
  <si>
    <t xml:space="preserve">Vagyoni tipusú adók </t>
  </si>
  <si>
    <t xml:space="preserve">Értékesítési és forgalmi adók </t>
  </si>
  <si>
    <t>Gépjárműadók</t>
  </si>
  <si>
    <t xml:space="preserve">Egyéb közhatalmi bevételek </t>
  </si>
  <si>
    <t>Működési célú visszatérítendő támogatások, kölcsönök visszatérülése államháztartáson kívülről</t>
  </si>
  <si>
    <t>B64</t>
  </si>
  <si>
    <t>B1-B7</t>
  </si>
  <si>
    <t>Rovat
szám</t>
  </si>
  <si>
    <t>SZENTMÁRTONKÁTA NAGYKÖZSÉG ÖNKORMÁNYZATA ÉS INTÉZMÉNYEI ÖSSZESEN</t>
  </si>
  <si>
    <t>B1-B7. Költségvetési bevételek</t>
  </si>
  <si>
    <t>Települési önkormányzatok egyes szociális és gyermekjóléti feladatainak támogatása</t>
  </si>
  <si>
    <t>B1131</t>
  </si>
  <si>
    <t>Települési önkormányzatok gyermekétkeztetési felaatinak támogatása</t>
  </si>
  <si>
    <t>B1132</t>
  </si>
  <si>
    <t>Települési önkormányzatok szociális gyermekjóléti és gyermekétkezttési feladatinak támogatása</t>
  </si>
  <si>
    <t>08</t>
  </si>
  <si>
    <t>09</t>
  </si>
  <si>
    <t>14</t>
  </si>
  <si>
    <t>15</t>
  </si>
  <si>
    <t>Működési célú támogatások államháztartáson belülről (=09+…+14)</t>
  </si>
  <si>
    <t>20</t>
  </si>
  <si>
    <t>21</t>
  </si>
  <si>
    <t>Felhalmozási célú támogatások államháztartáson belülről (=16+…+20)</t>
  </si>
  <si>
    <t>27</t>
  </si>
  <si>
    <t>28</t>
  </si>
  <si>
    <t>31</t>
  </si>
  <si>
    <t>34</t>
  </si>
  <si>
    <t>35</t>
  </si>
  <si>
    <t>Közhatalmi bevételek (=27+...+34)</t>
  </si>
  <si>
    <t>36</t>
  </si>
  <si>
    <t>37</t>
  </si>
  <si>
    <t>38</t>
  </si>
  <si>
    <t>39</t>
  </si>
  <si>
    <t>40</t>
  </si>
  <si>
    <t>41</t>
  </si>
  <si>
    <t>Működési bevételek (=36+…+41)</t>
  </si>
  <si>
    <t>Működési célú átvett pénzeszközök (=61)</t>
  </si>
  <si>
    <t>Egyéb felhalmozási célú átvett pénzeszközök</t>
  </si>
  <si>
    <t>Költségvetési bevételek (=15+21+35+51+63+69)</t>
  </si>
  <si>
    <t>B8. Finanszírozási bevételek bevételek</t>
  </si>
  <si>
    <t>10</t>
  </si>
  <si>
    <t xml:space="preserve">Előző év költségvetési maradványnak igénybevétele </t>
  </si>
  <si>
    <t>12</t>
  </si>
  <si>
    <t>Maradvány igénybevétele</t>
  </si>
  <si>
    <t>B813</t>
  </si>
  <si>
    <t>30</t>
  </si>
  <si>
    <t>K1-K8. Költségvetési kiadások</t>
  </si>
  <si>
    <t>Törvéy szerinti illetmények, munkabérek</t>
  </si>
  <si>
    <t>13</t>
  </si>
  <si>
    <t>Foglalkoztatottak egyéb juttatásai</t>
  </si>
  <si>
    <t>Választott tisztségviselők juttatásai</t>
  </si>
  <si>
    <t>16</t>
  </si>
  <si>
    <t>Munkavégzésre irányuló egyéb jogviszonyban nem saját foglalkoztatottnak fizetett juttatások</t>
  </si>
  <si>
    <t>17</t>
  </si>
  <si>
    <t>19</t>
  </si>
  <si>
    <t>25</t>
  </si>
  <si>
    <t>26</t>
  </si>
  <si>
    <t>33</t>
  </si>
  <si>
    <t>45</t>
  </si>
  <si>
    <t>Betegséggel kapcsolatos ellátások</t>
  </si>
  <si>
    <t>Egyéb nem intézményi ellátások</t>
  </si>
  <si>
    <t>Egyéb működési célú támogatások államháztartáson belülre</t>
  </si>
  <si>
    <t>Egyéb működési célú támogatások államháztartáson kívülre</t>
  </si>
  <si>
    <t>Egyéb tárgyi eszközök beszerzése, létesítése</t>
  </si>
  <si>
    <t>Beruházási célú előzetesen felszámított általános forgalmi adó</t>
  </si>
  <si>
    <t>Ingatlanok felújítása</t>
  </si>
  <si>
    <t>Felhalmozási célú garancia- és kezességvállalásból származó kifizetés államháztartáson kívülre</t>
  </si>
  <si>
    <t>Költségvetési kiadások</t>
  </si>
  <si>
    <t>K1-K8</t>
  </si>
  <si>
    <t>K9. Finanszírozási kiadások</t>
  </si>
  <si>
    <t>Központi irányítő szervi támogatások folyósítása</t>
  </si>
  <si>
    <t>SZABÓ MAGDA NAGYKÖZSÉGI KÖNYVTÁR ÉS MŰVELŐDÉSI HÁZ</t>
  </si>
  <si>
    <t>Központi, irányító szervi támogatás</t>
  </si>
  <si>
    <t>Készenléti, ügeleti, helyettesítési díj, túlóra, túlszolgálat</t>
  </si>
  <si>
    <t>22</t>
  </si>
  <si>
    <t xml:space="preserve">SZENTMÁRTONKÁTA NAGYKÖZSÉG ÖNKORMÁNYZATA </t>
  </si>
  <si>
    <t>SZENTMÁRTONKÁTA KÖZÖS ÖNKORMÁNYZATAI HIVATAL</t>
  </si>
  <si>
    <t>Költségvetési cím száma / neve</t>
  </si>
  <si>
    <t>Köztisztviselők</t>
  </si>
  <si>
    <t>Közalkalmazottak</t>
  </si>
  <si>
    <t>Mindösszesen</t>
  </si>
  <si>
    <t>Tervezett álláshely</t>
  </si>
  <si>
    <t>Évközi változás</t>
  </si>
  <si>
    <t xml:space="preserve"> - közfoglalkoztatási feladatok</t>
  </si>
  <si>
    <t xml:space="preserve"> - étkeztetési feladatok</t>
  </si>
  <si>
    <t xml:space="preserve"> - gyermekorvosi feladatok</t>
  </si>
  <si>
    <t xml:space="preserve"> - város és községgazdálkodási feladatok</t>
  </si>
  <si>
    <t xml:space="preserve"> - választott tisztségviselők</t>
  </si>
  <si>
    <t>Szentmártonkáta Nagyközség Önkormányzata összesen</t>
  </si>
  <si>
    <t>Szentmártonkátai Közös Önkormányzati Hivatal összesen</t>
  </si>
  <si>
    <t xml:space="preserve"> - óvodai feladatok</t>
  </si>
  <si>
    <t>Szentmártonkátai Aprajafalva Óvoda és Konyha összesen</t>
  </si>
  <si>
    <t>Szabó Magda Nagyközségi Könyvtár és Művelődési Ház</t>
  </si>
  <si>
    <r>
      <t xml:space="preserve">  - </t>
    </r>
    <r>
      <rPr>
        <sz val="10"/>
        <color theme="1"/>
        <rFont val="Times New Roman"/>
        <family val="1"/>
        <charset val="238"/>
      </rPr>
      <t>könyvtári feladatok</t>
    </r>
  </si>
  <si>
    <t>Szabó Magda Nagyközségi Könyvtár és Művelődési Ház összesen</t>
  </si>
  <si>
    <r>
      <t>Helyi adóból és a települési adóból származó bevétel</t>
    </r>
    <r>
      <rPr>
        <sz val="10"/>
        <color rgb="FF474747"/>
        <rFont val="Arial"/>
        <family val="2"/>
        <charset val="238"/>
      </rPr>
      <t xml:space="preserve"> </t>
    </r>
  </si>
  <si>
    <t>Felhalmozási célú támogatások</t>
  </si>
  <si>
    <t>Kötelező feladat</t>
  </si>
  <si>
    <t>Önként vállalt feladat</t>
  </si>
  <si>
    <t>Tartalék megnevezése</t>
  </si>
  <si>
    <t>Előirányzat átcsoportosítási hatáskör / megjegyzés</t>
  </si>
  <si>
    <t>Működési célú általános tartalék</t>
  </si>
  <si>
    <t>KT / Polgármester hatáskör</t>
  </si>
  <si>
    <t>Működési célú céltartalék</t>
  </si>
  <si>
    <t>Felhalmozási célú általános tartalék</t>
  </si>
  <si>
    <t>Pályázatok önrésze / KT hatáskör</t>
  </si>
  <si>
    <t>Felhalmozási célú céltartalék</t>
  </si>
  <si>
    <t>Feladat megnevezése</t>
  </si>
  <si>
    <t>Szabad pénzmaradvány</t>
  </si>
  <si>
    <t>Feladattal terhelt pénzmaradvány</t>
  </si>
  <si>
    <t>Pénzmaradvány összesen</t>
  </si>
  <si>
    <t>Működési célú</t>
  </si>
  <si>
    <t>Felhalmozási célú</t>
  </si>
  <si>
    <t>SZENTMÁRTONKÁTA NAGYKÖZSÉG ÖNKORMÁNYZATA ÉS INTÉZMÉNYEI</t>
  </si>
  <si>
    <t>Bevételek mindösszesen</t>
  </si>
  <si>
    <t>Kiadások mindösszesen</t>
  </si>
  <si>
    <t>2024.</t>
  </si>
  <si>
    <t>B52</t>
  </si>
  <si>
    <t>Ingatlanok értékesítése</t>
  </si>
  <si>
    <t>Céljuttatás, projektprémium</t>
  </si>
  <si>
    <t>K1103</t>
  </si>
  <si>
    <t>K335</t>
  </si>
  <si>
    <t>Közvetített szolgáltatások</t>
  </si>
  <si>
    <t>Törvény szerinti illetmények, munkabérek</t>
  </si>
  <si>
    <t>Készenléti, ügyeleti, helyettesítési díj, túlóra, túlszolgálat</t>
  </si>
  <si>
    <t xml:space="preserve">B8. Finanszírozási bevételek </t>
  </si>
  <si>
    <t>066020 - Város-, községgazdálkodási egyéb szolgáltatások</t>
  </si>
  <si>
    <t>072111 - Háziorvosi alapellátás</t>
  </si>
  <si>
    <t>2017-2026</t>
  </si>
  <si>
    <t>Közvilágítási aktív elemek korszerűsítése</t>
  </si>
  <si>
    <t>2024. év</t>
  </si>
  <si>
    <t>Ebből:</t>
  </si>
  <si>
    <t>Tiszteltdíj alapján foglalkoztatottak</t>
  </si>
  <si>
    <t>Munka törvénykönyve hatálya alatt lévők</t>
  </si>
  <si>
    <t>Házi gyermekorvosi tevékenység ellátása</t>
  </si>
  <si>
    <t>064010-Közvilágítás</t>
  </si>
  <si>
    <t>Közvilágítás korszerűsítés</t>
  </si>
  <si>
    <t>Kormányzati funkció</t>
  </si>
  <si>
    <t>041140-Területfejlesztés</t>
  </si>
  <si>
    <t>066020-Város és községgazd.</t>
  </si>
  <si>
    <t>Egyéb tárgyi eszközök beszerzése</t>
  </si>
  <si>
    <t>091110-Óvodai nevelés, ellátás szakmai feladatai</t>
  </si>
  <si>
    <t>11</t>
  </si>
  <si>
    <t>18</t>
  </si>
  <si>
    <t>23</t>
  </si>
  <si>
    <t>24</t>
  </si>
  <si>
    <t>29</t>
  </si>
  <si>
    <t>32</t>
  </si>
  <si>
    <t>42</t>
  </si>
  <si>
    <t>43</t>
  </si>
  <si>
    <t>44</t>
  </si>
  <si>
    <t>46</t>
  </si>
  <si>
    <t>Sorszám</t>
  </si>
  <si>
    <t xml:space="preserve">  -ebből</t>
  </si>
  <si>
    <t xml:space="preserve"> - hivatali feladatok (Szentmártonkáta)</t>
  </si>
  <si>
    <t xml:space="preserve"> - hivatali feladatok (Szentlőrinckáta)</t>
  </si>
  <si>
    <t xml:space="preserve"> - család és gyermekjóléti szolgálat (Szentmártonkáta)</t>
  </si>
  <si>
    <t xml:space="preserve"> - család és gyermekjóléti szolgálat (Szentlőrinckáta)</t>
  </si>
  <si>
    <t>Szentlőrinckáta</t>
  </si>
  <si>
    <t xml:space="preserve">Szentmártonkáta </t>
  </si>
  <si>
    <t>SZENTMÁRTONKÁTAI APRAJAFALVA ÓVODA, BÖLCSŐDE ÉS KONYHA</t>
  </si>
  <si>
    <t>SZENTMÁRTONKÁTAI APRAJAFALVA , BÖLCSŐDE ÉS KONYHA</t>
  </si>
  <si>
    <t>2023. évi eredeti ei. (Ft)</t>
  </si>
  <si>
    <t>2025.</t>
  </si>
  <si>
    <t>2026.</t>
  </si>
  <si>
    <t>2025. év</t>
  </si>
  <si>
    <t>2026. év</t>
  </si>
  <si>
    <t>1. Kommunális adó esetében a mentesség ingatlanra adható, melynek várható összege 595 fő esetén 5.066.361,- Ft</t>
  </si>
  <si>
    <t xml:space="preserve">Eredeti előriányzat </t>
  </si>
  <si>
    <t>Vízvezeték kiépítése</t>
  </si>
  <si>
    <t>Bölcsőde eszközbeszerzés</t>
  </si>
  <si>
    <t>082044-Könyvátri szolgáltatások</t>
  </si>
  <si>
    <t>011130-Önk és önk hivatalok jogalkotó és ált. igazgatási tev.</t>
  </si>
  <si>
    <t xml:space="preserve">Egyéb tárgyi eszközök beszerzése </t>
  </si>
  <si>
    <t xml:space="preserve">096015-Gyermekétkeztetés </t>
  </si>
  <si>
    <t>2. Az önkormányzat által nyújtott babakelengye támogatás összege várhatóan: 500.000,- Ft</t>
  </si>
  <si>
    <t>013320 - Köztemető-fenntartás és -működtetés</t>
  </si>
  <si>
    <t>064010 - Közvilágítás</t>
  </si>
  <si>
    <t>081041 - Versenysport és utánpótlás-nevelési tevékenység és támogatás</t>
  </si>
  <si>
    <t>091140 - Óvodai nevelés, ellátás működtetési feladatai</t>
  </si>
  <si>
    <t>096015 - Gyermekétekeztetés köznevelési intézményben</t>
  </si>
  <si>
    <t>Biztostítások</t>
  </si>
  <si>
    <t>Vagyonvédelem, távfelügyelet</t>
  </si>
  <si>
    <t>Fénymásoló üzemeletetés</t>
  </si>
  <si>
    <t>Helybeni vévétel támogatása</t>
  </si>
  <si>
    <t>2023-határozatlan</t>
  </si>
  <si>
    <t>2021-határozatlan</t>
  </si>
  <si>
    <t xml:space="preserve">Eredeti előriányzat   </t>
  </si>
  <si>
    <t xml:space="preserve"> - házi segítségnyújtási feladatok</t>
  </si>
  <si>
    <t xml:space="preserve">Eredeti előriányzat  </t>
  </si>
  <si>
    <t>Települési út aszfaltozása</t>
  </si>
  <si>
    <t>Államháztartáson belüli megelőlegezések</t>
  </si>
  <si>
    <t>B814</t>
  </si>
  <si>
    <t xml:space="preserve">Államháztartáson belüli </t>
  </si>
  <si>
    <t>Államháztartáson belüli megelőlegezés</t>
  </si>
  <si>
    <t>47</t>
  </si>
  <si>
    <t>48</t>
  </si>
  <si>
    <t xml:space="preserve">Villamosenergia szolgáltatás </t>
  </si>
  <si>
    <t xml:space="preserve">Gázenergia szolgáltatás </t>
  </si>
  <si>
    <t>Víz- és csatorna szolgáltatás</t>
  </si>
  <si>
    <t>K3311</t>
  </si>
  <si>
    <t>K3312</t>
  </si>
  <si>
    <t>K3314</t>
  </si>
  <si>
    <t>K355</t>
  </si>
  <si>
    <t>Egyéb dologi kiadások</t>
  </si>
  <si>
    <t>49</t>
  </si>
  <si>
    <t>50</t>
  </si>
  <si>
    <t xml:space="preserve"> - háziorvosi feladatok</t>
  </si>
  <si>
    <t xml:space="preserve">AZ ÖNKORMÁNYZAT 2024. ÉVRE VÁRHATÓ KÖZVETETT TÁMOGATÁSAI </t>
  </si>
  <si>
    <t>1. melléklet a /2024. (...) önkormányzati rendelethez</t>
  </si>
  <si>
    <t>2. melléklet a /2024. (...) önkormányzati rendelethez</t>
  </si>
  <si>
    <t>3. melléklet a /2024. (...) önkormányzati rendelethez</t>
  </si>
  <si>
    <t>4. melléklet a /2024. (...) önkormányzati rendelethez</t>
  </si>
  <si>
    <t>5. melléklet a /2024. (...) önkormányzati rendelethez</t>
  </si>
  <si>
    <t>6. melléklet a /2024. (...) önkormányzati rendelethez</t>
  </si>
  <si>
    <t>7. melléklet a /2024. (....) önkormányzati rendelethez</t>
  </si>
  <si>
    <t>8. melléklet a /2024. (...) önkormányzati rendelethez</t>
  </si>
  <si>
    <t>9. melléklet a /2024. (...) önkormányzati rendelethez</t>
  </si>
  <si>
    <t>10. melléklet a /2024. (...) önkormányzati rendelethez</t>
  </si>
  <si>
    <t>Egyéb tárgyi eszköz beszerzése</t>
  </si>
  <si>
    <t>Kamera</t>
  </si>
  <si>
    <t>013350-Önk. Vagyonnal való gazd,</t>
  </si>
  <si>
    <t>Ingatlan vásárlás</t>
  </si>
  <si>
    <t xml:space="preserve">Eredeti előriányzat    </t>
  </si>
  <si>
    <t xml:space="preserve">Eredeti előriányzat     </t>
  </si>
  <si>
    <t>2027.</t>
  </si>
  <si>
    <t xml:space="preserve">BEVÉTELEK ÉS KIADÁSOK 2024-2027. ÉVI TERVEZETT ELŐIRÁNYZATAI </t>
  </si>
  <si>
    <t>20. melléklet a /2024. (...) önkormányzati rendelethez</t>
  </si>
  <si>
    <t>2027. év</t>
  </si>
  <si>
    <t>Európai Uniós támogatásból finanszírozott projektek bevételeinek - kiadásainak bemutatása  2024.</t>
  </si>
  <si>
    <t>21. melléklet a /2024. (...) önkormányzati rendelethez</t>
  </si>
  <si>
    <t>18. melléklet a /2024. (...) önkormányzati rendelethez</t>
  </si>
  <si>
    <t>17. melléklet a /2024. (...) önkormányzati rendelethez</t>
  </si>
  <si>
    <t>16. melléklet a /2024. (...) önkormányzati rendelethez</t>
  </si>
  <si>
    <t>15. melléklet a /2024. (...) önkormányzati rendelethez</t>
  </si>
  <si>
    <t>14. melléklet a /2024. (...) önkormányzati rendelethez</t>
  </si>
  <si>
    <t>13. melléklet a /2024. (...) önkormányzati rendelethez</t>
  </si>
  <si>
    <t>12. melléklet a /2024. (...) önkormányzati rendelethez</t>
  </si>
  <si>
    <t>11. melléklet a /2024. (...) önkormányzati rendelethez</t>
  </si>
  <si>
    <t>Háziorvosi tevékenység ellátása</t>
  </si>
  <si>
    <t xml:space="preserve">2024-határozatlan </t>
  </si>
  <si>
    <t>04123- Közfoglalkoztatás</t>
  </si>
  <si>
    <t>104031 -- Gyermekek bölcsődében történő ellátása</t>
  </si>
  <si>
    <t xml:space="preserve"> 011130 - Önkormányzatok és önkormányzati hivatalok jogalkotó és ált. igazgatási tev.</t>
  </si>
  <si>
    <t>082044 - Könyvtári Szolgáltatások</t>
  </si>
  <si>
    <t xml:space="preserve">ELŐIRÁNYZAT-FELHASZNÁLÁSI ÜTEMTERV 2024. ÉVRE </t>
  </si>
  <si>
    <t>19. melléklet a /2024. (...)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</si>
</sst>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_(&quot;$&quot;* #,##0.00_);_(&quot;$&quot;* \(#,##0.00\);_(&quot;$&quot;* &quot;-&quot;??_);_(@_)"/>
    <numFmt numFmtId="166" formatCode="#,##0_ ;[Red]\-#,##0\ "/>
    <numFmt numFmtId="167" formatCode="_-* #,##0\ _F_t_-;\-* #,##0\ _F_t_-;_-* &quot;-&quot;??\ _F_t_-;_-@_-"/>
  </numFmts>
  <fonts count="3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2"/>
      <name val="Times New Roman"/>
      <family val="1"/>
      <charset val="238"/>
    </font>
    <font>
      <b/>
      <sz val="12"/>
      <name val="Times New Roman"/>
      <family val="1"/>
      <charset val="1"/>
    </font>
    <font>
      <b/>
      <sz val="11"/>
      <name val="Times New Roman"/>
      <family val="1"/>
      <charset val="1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Times New Roman"/>
      <family val="1"/>
      <charset val="1"/>
    </font>
    <font>
      <i/>
      <sz val="12"/>
      <name val="Times New Roman"/>
      <family val="1"/>
      <charset val="1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1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1"/>
    </font>
    <font>
      <b/>
      <sz val="10"/>
      <color indexed="8"/>
      <name val="Times New Roman"/>
      <family val="1"/>
      <charset val="238"/>
    </font>
    <font>
      <sz val="10"/>
      <name val="Arial CE"/>
      <family val="2"/>
      <charset val="238"/>
    </font>
    <font>
      <sz val="8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i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rgb="FF474747"/>
      <name val="Arial"/>
      <family val="2"/>
      <charset val="238"/>
    </font>
    <font>
      <sz val="10"/>
      <color theme="1"/>
      <name val="Calibri"/>
      <family val="2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1"/>
    </font>
    <font>
      <i/>
      <sz val="9"/>
      <color theme="1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9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0" fontId="21" fillId="0" borderId="0"/>
    <xf numFmtId="0" fontId="1" fillId="0" borderId="0"/>
    <xf numFmtId="0" fontId="26" fillId="0" borderId="0"/>
    <xf numFmtId="165" fontId="26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417">
    <xf numFmtId="0" fontId="0" fillId="0" borderId="0" xfId="0"/>
    <xf numFmtId="0" fontId="7" fillId="0" borderId="0" xfId="0" applyFont="1"/>
    <xf numFmtId="0" fontId="0" fillId="0" borderId="2" xfId="0" applyBorder="1"/>
    <xf numFmtId="0" fontId="10" fillId="0" borderId="0" xfId="0" applyFont="1"/>
    <xf numFmtId="0" fontId="2" fillId="0" borderId="0" xfId="0" applyFont="1"/>
    <xf numFmtId="0" fontId="12" fillId="0" borderId="0" xfId="0" applyFont="1"/>
    <xf numFmtId="0" fontId="15" fillId="0" borderId="0" xfId="0" applyFont="1"/>
    <xf numFmtId="0" fontId="5" fillId="0" borderId="0" xfId="0" applyFont="1"/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/>
    <xf numFmtId="3" fontId="3" fillId="0" borderId="0" xfId="0" applyNumberFormat="1" applyFont="1"/>
    <xf numFmtId="3" fontId="6" fillId="0" borderId="0" xfId="0" applyNumberFormat="1" applyFont="1"/>
    <xf numFmtId="0" fontId="6" fillId="0" borderId="0" xfId="0" applyFont="1"/>
    <xf numFmtId="0" fontId="12" fillId="0" borderId="2" xfId="0" applyFont="1" applyBorder="1"/>
    <xf numFmtId="0" fontId="8" fillId="0" borderId="2" xfId="0" applyFont="1" applyBorder="1"/>
    <xf numFmtId="0" fontId="0" fillId="0" borderId="0" xfId="0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0" fontId="17" fillId="0" borderId="2" xfId="0" applyFont="1" applyBorder="1"/>
    <xf numFmtId="41" fontId="2" fillId="0" borderId="0" xfId="0" applyNumberFormat="1" applyFont="1"/>
    <xf numFmtId="41" fontId="12" fillId="0" borderId="0" xfId="0" applyNumberFormat="1" applyFont="1"/>
    <xf numFmtId="41" fontId="12" fillId="0" borderId="2" xfId="0" applyNumberFormat="1" applyFont="1" applyBorder="1"/>
    <xf numFmtId="41" fontId="16" fillId="5" borderId="2" xfId="0" applyNumberFormat="1" applyFont="1" applyFill="1" applyBorder="1"/>
    <xf numFmtId="41" fontId="15" fillId="0" borderId="2" xfId="0" applyNumberFormat="1" applyFont="1" applyBorder="1"/>
    <xf numFmtId="41" fontId="15" fillId="4" borderId="2" xfId="0" applyNumberFormat="1" applyFont="1" applyFill="1" applyBorder="1"/>
    <xf numFmtId="41" fontId="16" fillId="0" borderId="2" xfId="0" applyNumberFormat="1" applyFont="1" applyBorder="1" applyAlignment="1">
      <alignment horizontal="center" wrapText="1"/>
    </xf>
    <xf numFmtId="41" fontId="14" fillId="0" borderId="2" xfId="0" applyNumberFormat="1" applyFont="1" applyBorder="1"/>
    <xf numFmtId="41" fontId="12" fillId="0" borderId="2" xfId="0" applyNumberFormat="1" applyFont="1" applyBorder="1" applyAlignment="1">
      <alignment horizontal="right" vertical="top" wrapText="1"/>
    </xf>
    <xf numFmtId="41" fontId="16" fillId="0" borderId="2" xfId="0" applyNumberFormat="1" applyFont="1" applyBorder="1" applyAlignment="1">
      <alignment horizontal="center"/>
    </xf>
    <xf numFmtId="41" fontId="2" fillId="0" borderId="4" xfId="0" applyNumberFormat="1" applyFont="1" applyBorder="1"/>
    <xf numFmtId="41" fontId="12" fillId="0" borderId="3" xfId="0" applyNumberFormat="1" applyFont="1" applyBorder="1"/>
    <xf numFmtId="41" fontId="12" fillId="5" borderId="2" xfId="0" applyNumberFormat="1" applyFont="1" applyFill="1" applyBorder="1"/>
    <xf numFmtId="41" fontId="15" fillId="0" borderId="3" xfId="0" applyNumberFormat="1" applyFont="1" applyBorder="1"/>
    <xf numFmtId="41" fontId="15" fillId="4" borderId="6" xfId="0" applyNumberFormat="1" applyFont="1" applyFill="1" applyBorder="1"/>
    <xf numFmtId="41" fontId="12" fillId="4" borderId="2" xfId="0" applyNumberFormat="1" applyFont="1" applyFill="1" applyBorder="1"/>
    <xf numFmtId="41" fontId="16" fillId="4" borderId="2" xfId="0" applyNumberFormat="1" applyFont="1" applyFill="1" applyBorder="1"/>
    <xf numFmtId="41" fontId="16" fillId="0" borderId="0" xfId="0" applyNumberFormat="1" applyFont="1"/>
    <xf numFmtId="41" fontId="15" fillId="0" borderId="0" xfId="0" applyNumberFormat="1" applyFont="1"/>
    <xf numFmtId="0" fontId="12" fillId="4" borderId="2" xfId="0" applyFont="1" applyFill="1" applyBorder="1"/>
    <xf numFmtId="41" fontId="8" fillId="0" borderId="2" xfId="0" applyNumberFormat="1" applyFont="1" applyBorder="1"/>
    <xf numFmtId="41" fontId="12" fillId="0" borderId="15" xfId="0" applyNumberFormat="1" applyFont="1" applyBorder="1"/>
    <xf numFmtId="41" fontId="19" fillId="0" borderId="15" xfId="0" applyNumberFormat="1" applyFont="1" applyBorder="1"/>
    <xf numFmtId="41" fontId="12" fillId="4" borderId="15" xfId="0" applyNumberFormat="1" applyFont="1" applyFill="1" applyBorder="1"/>
    <xf numFmtId="0" fontId="12" fillId="0" borderId="15" xfId="0" applyFont="1" applyBorder="1"/>
    <xf numFmtId="0" fontId="15" fillId="4" borderId="15" xfId="0" applyFont="1" applyFill="1" applyBorder="1"/>
    <xf numFmtId="0" fontId="5" fillId="4" borderId="15" xfId="0" applyFont="1" applyFill="1" applyBorder="1"/>
    <xf numFmtId="0" fontId="12" fillId="0" borderId="6" xfId="0" applyFont="1" applyBorder="1"/>
    <xf numFmtId="41" fontId="12" fillId="0" borderId="6" xfId="0" applyNumberFormat="1" applyFont="1" applyBorder="1"/>
    <xf numFmtId="41" fontId="16" fillId="6" borderId="2" xfId="0" applyNumberFormat="1" applyFont="1" applyFill="1" applyBorder="1"/>
    <xf numFmtId="0" fontId="16" fillId="6" borderId="2" xfId="0" applyFont="1" applyFill="1" applyBorder="1"/>
    <xf numFmtId="0" fontId="15" fillId="6" borderId="15" xfId="0" applyFont="1" applyFill="1" applyBorder="1"/>
    <xf numFmtId="41" fontId="15" fillId="6" borderId="15" xfId="0" applyNumberFormat="1" applyFont="1" applyFill="1" applyBorder="1"/>
    <xf numFmtId="41" fontId="4" fillId="4" borderId="15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right" vertical="center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0" fillId="0" borderId="0" xfId="0" applyFont="1"/>
    <xf numFmtId="0" fontId="17" fillId="0" borderId="0" xfId="0" applyFont="1"/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22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6" fillId="0" borderId="36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8" fillId="0" borderId="15" xfId="2" applyFont="1" applyBorder="1" applyAlignment="1">
      <alignment horizontal="left" vertical="center" indent="2"/>
    </xf>
    <xf numFmtId="44" fontId="3" fillId="0" borderId="0" xfId="0" applyNumberFormat="1" applyFont="1"/>
    <xf numFmtId="44" fontId="6" fillId="0" borderId="0" xfId="0" applyNumberFormat="1" applyFont="1" applyAlignment="1">
      <alignment horizontal="right"/>
    </xf>
    <xf numFmtId="41" fontId="12" fillId="0" borderId="14" xfId="0" applyNumberFormat="1" applyFont="1" applyBorder="1" applyAlignment="1">
      <alignment wrapText="1"/>
    </xf>
    <xf numFmtId="41" fontId="12" fillId="0" borderId="14" xfId="0" applyNumberFormat="1" applyFont="1" applyBorder="1" applyAlignment="1">
      <alignment vertical="center"/>
    </xf>
    <xf numFmtId="41" fontId="12" fillId="0" borderId="14" xfId="0" applyNumberFormat="1" applyFont="1" applyBorder="1" applyAlignment="1">
      <alignment vertical="center" wrapText="1"/>
    </xf>
    <xf numFmtId="41" fontId="12" fillId="0" borderId="14" xfId="0" applyNumberFormat="1" applyFont="1" applyBorder="1"/>
    <xf numFmtId="41" fontId="12" fillId="0" borderId="18" xfId="0" applyNumberFormat="1" applyFont="1" applyBorder="1" applyAlignment="1">
      <alignment horizontal="center" vertical="center"/>
    </xf>
    <xf numFmtId="41" fontId="19" fillId="2" borderId="19" xfId="0" applyNumberFormat="1" applyFont="1" applyFill="1" applyBorder="1" applyAlignment="1">
      <alignment horizontal="center" vertical="center"/>
    </xf>
    <xf numFmtId="41" fontId="15" fillId="0" borderId="1" xfId="0" applyNumberFormat="1" applyFont="1" applyBorder="1" applyAlignment="1">
      <alignment horizontal="right" vertical="center"/>
    </xf>
    <xf numFmtId="41" fontId="19" fillId="2" borderId="14" xfId="0" applyNumberFormat="1" applyFont="1" applyFill="1" applyBorder="1" applyAlignment="1">
      <alignment horizontal="center" vertical="center"/>
    </xf>
    <xf numFmtId="41" fontId="15" fillId="0" borderId="13" xfId="0" applyNumberFormat="1" applyFont="1" applyBorder="1" applyAlignment="1">
      <alignment horizontal="right" vertical="center"/>
    </xf>
    <xf numFmtId="41" fontId="12" fillId="0" borderId="13" xfId="0" applyNumberFormat="1" applyFont="1" applyBorder="1" applyAlignment="1">
      <alignment horizontal="center" vertical="center"/>
    </xf>
    <xf numFmtId="41" fontId="12" fillId="0" borderId="1" xfId="0" applyNumberFormat="1" applyFont="1" applyBorder="1" applyAlignment="1">
      <alignment horizontal="center" vertical="center"/>
    </xf>
    <xf numFmtId="41" fontId="15" fillId="0" borderId="1" xfId="0" applyNumberFormat="1" applyFont="1" applyBorder="1" applyAlignment="1">
      <alignment vertical="center"/>
    </xf>
    <xf numFmtId="41" fontId="15" fillId="0" borderId="1" xfId="0" applyNumberFormat="1" applyFont="1" applyBorder="1" applyAlignment="1">
      <alignment horizontal="center" vertical="center"/>
    </xf>
    <xf numFmtId="41" fontId="12" fillId="0" borderId="1" xfId="0" applyNumberFormat="1" applyFont="1" applyBorder="1" applyAlignment="1">
      <alignment vertical="center"/>
    </xf>
    <xf numFmtId="0" fontId="23" fillId="0" borderId="0" xfId="0" applyFont="1"/>
    <xf numFmtId="0" fontId="9" fillId="0" borderId="2" xfId="1" applyFont="1" applyBorder="1" applyAlignment="1">
      <alignment vertical="center" wrapText="1"/>
    </xf>
    <xf numFmtId="3" fontId="9" fillId="0" borderId="2" xfId="1" applyNumberFormat="1" applyFont="1" applyBorder="1" applyAlignment="1">
      <alignment horizontal="right" vertical="center"/>
    </xf>
    <xf numFmtId="0" fontId="9" fillId="0" borderId="2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/>
    </xf>
    <xf numFmtId="0" fontId="18" fillId="0" borderId="0" xfId="0" applyFont="1"/>
    <xf numFmtId="3" fontId="17" fillId="0" borderId="0" xfId="0" applyNumberFormat="1" applyFont="1"/>
    <xf numFmtId="0" fontId="17" fillId="0" borderId="0" xfId="0" applyFont="1" applyAlignment="1">
      <alignment horizontal="right"/>
    </xf>
    <xf numFmtId="49" fontId="9" fillId="0" borderId="2" xfId="1" quotePrefix="1" applyNumberFormat="1" applyFont="1" applyBorder="1" applyAlignment="1">
      <alignment horizontal="center" vertical="center"/>
    </xf>
    <xf numFmtId="49" fontId="20" fillId="0" borderId="3" xfId="1" applyNumberFormat="1" applyFont="1" applyBorder="1" applyAlignment="1">
      <alignment horizontal="center" vertical="center"/>
    </xf>
    <xf numFmtId="49" fontId="17" fillId="0" borderId="0" xfId="0" applyNumberFormat="1" applyFont="1"/>
    <xf numFmtId="49" fontId="20" fillId="3" borderId="2" xfId="1" quotePrefix="1" applyNumberFormat="1" applyFont="1" applyFill="1" applyBorder="1" applyAlignment="1">
      <alignment horizontal="center" vertical="center"/>
    </xf>
    <xf numFmtId="0" fontId="20" fillId="3" borderId="2" xfId="1" applyFont="1" applyFill="1" applyBorder="1" applyAlignment="1">
      <alignment horizontal="left" vertical="center" wrapText="1"/>
    </xf>
    <xf numFmtId="3" fontId="16" fillId="3" borderId="2" xfId="3" applyNumberFormat="1" applyFont="1" applyFill="1" applyBorder="1" applyAlignment="1">
      <alignment horizontal="right" vertical="center" wrapText="1"/>
    </xf>
    <xf numFmtId="0" fontId="24" fillId="3" borderId="2" xfId="1" applyFont="1" applyFill="1" applyBorder="1" applyAlignment="1">
      <alignment horizontal="left" vertical="center" wrapText="1"/>
    </xf>
    <xf numFmtId="0" fontId="20" fillId="0" borderId="2" xfId="1" applyFont="1" applyBorder="1" applyAlignment="1">
      <alignment horizontal="left" vertical="center"/>
    </xf>
    <xf numFmtId="3" fontId="16" fillId="0" borderId="2" xfId="3" applyNumberFormat="1" applyFont="1" applyBorder="1" applyAlignment="1">
      <alignment horizontal="right" vertical="center" wrapText="1"/>
    </xf>
    <xf numFmtId="0" fontId="16" fillId="3" borderId="2" xfId="1" applyFont="1" applyFill="1" applyBorder="1" applyAlignment="1">
      <alignment horizontal="left" vertical="center" wrapText="1"/>
    </xf>
    <xf numFmtId="0" fontId="20" fillId="3" borderId="2" xfId="1" applyFont="1" applyFill="1" applyBorder="1" applyAlignment="1">
      <alignment horizontal="left" vertical="center"/>
    </xf>
    <xf numFmtId="0" fontId="14" fillId="0" borderId="2" xfId="1" applyFont="1" applyBorder="1" applyAlignment="1">
      <alignment horizontal="left" vertical="center" wrapText="1"/>
    </xf>
    <xf numFmtId="3" fontId="8" fillId="0" borderId="2" xfId="3" applyNumberFormat="1" applyFont="1" applyBorder="1" applyAlignment="1">
      <alignment horizontal="right" vertical="center" wrapText="1"/>
    </xf>
    <xf numFmtId="11" fontId="20" fillId="3" borderId="2" xfId="1" applyNumberFormat="1" applyFont="1" applyFill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/>
    </xf>
    <xf numFmtId="0" fontId="9" fillId="0" borderId="9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3" fontId="20" fillId="3" borderId="2" xfId="1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 wrapText="1"/>
    </xf>
    <xf numFmtId="43" fontId="24" fillId="0" borderId="56" xfId="6" applyFont="1" applyBorder="1" applyAlignment="1">
      <alignment horizontal="center" vertical="center" wrapText="1"/>
    </xf>
    <xf numFmtId="43" fontId="24" fillId="0" borderId="57" xfId="6" applyFont="1" applyBorder="1" applyAlignment="1">
      <alignment horizontal="center" vertical="center" wrapText="1"/>
    </xf>
    <xf numFmtId="0" fontId="14" fillId="0" borderId="58" xfId="0" applyFont="1" applyBorder="1" applyAlignment="1">
      <alignment vertical="center" wrapText="1"/>
    </xf>
    <xf numFmtId="43" fontId="14" fillId="0" borderId="59" xfId="6" applyFont="1" applyBorder="1" applyAlignment="1">
      <alignment vertical="center" wrapText="1"/>
    </xf>
    <xf numFmtId="43" fontId="14" fillId="0" borderId="60" xfId="6" applyFont="1" applyBorder="1" applyAlignment="1">
      <alignment vertical="center" wrapText="1"/>
    </xf>
    <xf numFmtId="0" fontId="14" fillId="0" borderId="0" xfId="0" applyFont="1" applyAlignment="1">
      <alignment wrapText="1"/>
    </xf>
    <xf numFmtId="0" fontId="28" fillId="0" borderId="58" xfId="0" applyFont="1" applyBorder="1" applyAlignment="1">
      <alignment vertical="center" wrapText="1"/>
    </xf>
    <xf numFmtId="43" fontId="28" fillId="0" borderId="59" xfId="6" applyFont="1" applyBorder="1" applyAlignment="1">
      <alignment vertical="center" wrapText="1"/>
    </xf>
    <xf numFmtId="43" fontId="28" fillId="0" borderId="60" xfId="6" applyFont="1" applyBorder="1" applyAlignment="1">
      <alignment vertical="center" wrapText="1"/>
    </xf>
    <xf numFmtId="0" fontId="28" fillId="0" borderId="0" xfId="0" applyFont="1" applyAlignment="1">
      <alignment wrapText="1"/>
    </xf>
    <xf numFmtId="0" fontId="14" fillId="0" borderId="53" xfId="0" applyFont="1" applyBorder="1" applyAlignment="1">
      <alignment vertical="center" wrapText="1"/>
    </xf>
    <xf numFmtId="43" fontId="14" fillId="0" borderId="22" xfId="6" applyFont="1" applyBorder="1" applyAlignment="1">
      <alignment vertical="center" wrapText="1"/>
    </xf>
    <xf numFmtId="43" fontId="14" fillId="0" borderId="54" xfId="6" applyFont="1" applyBorder="1" applyAlignment="1">
      <alignment vertical="center" wrapText="1"/>
    </xf>
    <xf numFmtId="0" fontId="24" fillId="5" borderId="61" xfId="0" applyFont="1" applyFill="1" applyBorder="1" applyAlignment="1">
      <alignment vertical="center" wrapText="1"/>
    </xf>
    <xf numFmtId="43" fontId="24" fillId="5" borderId="62" xfId="6" applyFont="1" applyFill="1" applyBorder="1" applyAlignment="1">
      <alignment vertical="center" wrapText="1"/>
    </xf>
    <xf numFmtId="43" fontId="24" fillId="5" borderId="63" xfId="6" applyFont="1" applyFill="1" applyBorder="1" applyAlignment="1">
      <alignment vertical="center" wrapText="1"/>
    </xf>
    <xf numFmtId="0" fontId="24" fillId="0" borderId="0" xfId="0" applyFont="1" applyAlignment="1">
      <alignment wrapText="1"/>
    </xf>
    <xf numFmtId="166" fontId="8" fillId="0" borderId="0" xfId="0" applyNumberFormat="1" applyFont="1" applyProtection="1">
      <protection locked="0"/>
    </xf>
    <xf numFmtId="43" fontId="8" fillId="0" borderId="0" xfId="6" applyFont="1" applyProtection="1">
      <protection locked="0"/>
    </xf>
    <xf numFmtId="43" fontId="8" fillId="0" borderId="0" xfId="6" applyFont="1" applyAlignment="1" applyProtection="1">
      <alignment wrapText="1"/>
      <protection locked="0"/>
    </xf>
    <xf numFmtId="0" fontId="24" fillId="0" borderId="0" xfId="0" applyFont="1" applyAlignment="1">
      <alignment vertical="center"/>
    </xf>
    <xf numFmtId="0" fontId="29" fillId="0" borderId="0" xfId="0" applyFont="1"/>
    <xf numFmtId="0" fontId="14" fillId="0" borderId="26" xfId="0" applyFont="1" applyBorder="1" applyAlignment="1">
      <alignment horizontal="justify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/>
    </xf>
    <xf numFmtId="0" fontId="14" fillId="0" borderId="26" xfId="0" applyFont="1" applyBorder="1" applyAlignment="1">
      <alignment horizontal="center" vertical="center" wrapText="1"/>
    </xf>
    <xf numFmtId="0" fontId="14" fillId="0" borderId="26" xfId="0" applyFont="1" applyBorder="1"/>
    <xf numFmtId="0" fontId="29" fillId="0" borderId="0" xfId="0" applyFont="1" applyAlignment="1">
      <alignment horizontal="center" vertical="center"/>
    </xf>
    <xf numFmtId="0" fontId="14" fillId="0" borderId="0" xfId="0" applyFont="1"/>
    <xf numFmtId="0" fontId="24" fillId="0" borderId="26" xfId="0" applyFont="1" applyBorder="1" applyAlignment="1">
      <alignment horizontal="justify" vertical="center" wrapText="1"/>
    </xf>
    <xf numFmtId="0" fontId="14" fillId="0" borderId="26" xfId="0" applyFont="1" applyBorder="1" applyAlignment="1">
      <alignment vertical="center" wrapText="1"/>
    </xf>
    <xf numFmtId="0" fontId="14" fillId="0" borderId="27" xfId="0" applyFont="1" applyBorder="1"/>
    <xf numFmtId="0" fontId="14" fillId="0" borderId="28" xfId="0" applyFont="1" applyBorder="1"/>
    <xf numFmtId="0" fontId="14" fillId="0" borderId="29" xfId="0" applyFont="1" applyBorder="1"/>
    <xf numFmtId="0" fontId="24" fillId="0" borderId="27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24" fillId="0" borderId="29" xfId="0" applyFont="1" applyBorder="1" applyAlignment="1">
      <alignment vertical="center" wrapText="1"/>
    </xf>
    <xf numFmtId="0" fontId="31" fillId="0" borderId="0" xfId="0" applyFont="1" applyAlignment="1">
      <alignment vertical="center"/>
    </xf>
    <xf numFmtId="166" fontId="8" fillId="0" borderId="0" xfId="0" applyNumberFormat="1" applyFont="1" applyAlignment="1" applyProtection="1">
      <alignment horizontal="right"/>
      <protection locked="0"/>
    </xf>
    <xf numFmtId="166" fontId="8" fillId="0" borderId="0" xfId="0" applyNumberFormat="1" applyFont="1" applyAlignment="1" applyProtection="1">
      <alignment horizontal="right" wrapText="1"/>
      <protection locked="0"/>
    </xf>
    <xf numFmtId="167" fontId="8" fillId="0" borderId="0" xfId="6" applyNumberFormat="1" applyFont="1" applyAlignment="1" applyProtection="1">
      <alignment horizontal="right"/>
      <protection locked="0"/>
    </xf>
    <xf numFmtId="0" fontId="16" fillId="0" borderId="0" xfId="0" applyFont="1" applyAlignment="1">
      <alignment horizontal="center" wrapText="1"/>
    </xf>
    <xf numFmtId="167" fontId="16" fillId="0" borderId="24" xfId="6" applyNumberFormat="1" applyFont="1" applyBorder="1" applyAlignment="1">
      <alignment horizontal="right" vertical="center" wrapText="1"/>
    </xf>
    <xf numFmtId="167" fontId="16" fillId="0" borderId="8" xfId="6" applyNumberFormat="1" applyFont="1" applyBorder="1" applyAlignment="1">
      <alignment horizontal="right" vertical="center" wrapText="1"/>
    </xf>
    <xf numFmtId="167" fontId="16" fillId="0" borderId="25" xfId="6" applyNumberFormat="1" applyFont="1" applyBorder="1" applyAlignment="1">
      <alignment horizontal="right" vertical="center" wrapText="1"/>
    </xf>
    <xf numFmtId="167" fontId="16" fillId="0" borderId="69" xfId="6" applyNumberFormat="1" applyFont="1" applyBorder="1" applyAlignment="1">
      <alignment horizontal="right" vertical="center" wrapText="1"/>
    </xf>
    <xf numFmtId="0" fontId="8" fillId="0" borderId="70" xfId="0" applyFont="1" applyBorder="1" applyAlignment="1">
      <alignment vertical="center" wrapText="1"/>
    </xf>
    <xf numFmtId="0" fontId="8" fillId="0" borderId="60" xfId="0" applyFont="1" applyBorder="1" applyAlignment="1">
      <alignment vertical="center" wrapText="1"/>
    </xf>
    <xf numFmtId="0" fontId="8" fillId="0" borderId="0" xfId="0" applyFont="1" applyAlignment="1">
      <alignment horizontal="right" wrapText="1"/>
    </xf>
    <xf numFmtId="167" fontId="8" fillId="0" borderId="6" xfId="6" applyNumberFormat="1" applyFont="1" applyBorder="1" applyAlignment="1">
      <alignment horizontal="right" vertical="center" wrapText="1"/>
    </xf>
    <xf numFmtId="167" fontId="8" fillId="0" borderId="71" xfId="6" applyNumberFormat="1" applyFont="1" applyBorder="1" applyAlignment="1">
      <alignment horizontal="right" vertical="center" wrapText="1"/>
    </xf>
    <xf numFmtId="167" fontId="8" fillId="0" borderId="72" xfId="6" applyNumberFormat="1" applyFont="1" applyBorder="1" applyAlignment="1">
      <alignment horizontal="right" vertical="center" wrapText="1"/>
    </xf>
    <xf numFmtId="167" fontId="8" fillId="0" borderId="59" xfId="6" applyNumberFormat="1" applyFont="1" applyBorder="1" applyAlignment="1">
      <alignment horizontal="right" vertical="center"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vertical="center" wrapText="1"/>
    </xf>
    <xf numFmtId="167" fontId="8" fillId="0" borderId="22" xfId="6" applyNumberFormat="1" applyFont="1" applyBorder="1" applyAlignment="1">
      <alignment horizontal="right" vertical="center" wrapText="1"/>
    </xf>
    <xf numFmtId="0" fontId="8" fillId="0" borderId="73" xfId="0" applyFont="1" applyBorder="1" applyAlignment="1">
      <alignment vertical="center" wrapText="1"/>
    </xf>
    <xf numFmtId="0" fontId="8" fillId="0" borderId="54" xfId="0" applyFont="1" applyBorder="1" applyAlignment="1">
      <alignment vertical="center" wrapText="1"/>
    </xf>
    <xf numFmtId="167" fontId="8" fillId="0" borderId="2" xfId="6" applyNumberFormat="1" applyFont="1" applyBorder="1" applyAlignment="1">
      <alignment horizontal="right" vertical="center" wrapText="1"/>
    </xf>
    <xf numFmtId="167" fontId="8" fillId="0" borderId="23" xfId="6" applyNumberFormat="1" applyFont="1" applyBorder="1" applyAlignment="1">
      <alignment horizontal="right" vertical="center" wrapText="1"/>
    </xf>
    <xf numFmtId="167" fontId="8" fillId="0" borderId="5" xfId="6" applyNumberFormat="1" applyFont="1" applyBorder="1" applyAlignment="1">
      <alignment horizontal="right" vertical="center" wrapText="1"/>
    </xf>
    <xf numFmtId="3" fontId="8" fillId="0" borderId="0" xfId="0" applyNumberFormat="1" applyFont="1" applyAlignment="1">
      <alignment horizontal="right" wrapText="1"/>
    </xf>
    <xf numFmtId="167" fontId="8" fillId="0" borderId="4" xfId="6" applyNumberFormat="1" applyFont="1" applyBorder="1" applyAlignment="1">
      <alignment horizontal="right" vertical="center" wrapText="1"/>
    </xf>
    <xf numFmtId="167" fontId="8" fillId="0" borderId="74" xfId="6" applyNumberFormat="1" applyFont="1" applyBorder="1" applyAlignment="1">
      <alignment horizontal="right" vertical="center" wrapText="1"/>
    </xf>
    <xf numFmtId="167" fontId="8" fillId="0" borderId="75" xfId="6" applyNumberFormat="1" applyFont="1" applyBorder="1" applyAlignment="1">
      <alignment horizontal="right" vertical="center" wrapText="1"/>
    </xf>
    <xf numFmtId="167" fontId="8" fillId="0" borderId="76" xfId="6" applyNumberFormat="1" applyFont="1" applyBorder="1" applyAlignment="1">
      <alignment horizontal="right" vertical="center" wrapText="1"/>
    </xf>
    <xf numFmtId="0" fontId="8" fillId="0" borderId="52" xfId="0" applyFont="1" applyBorder="1" applyAlignment="1">
      <alignment vertical="center" wrapText="1"/>
    </xf>
    <xf numFmtId="0" fontId="8" fillId="0" borderId="77" xfId="0" applyFont="1" applyBorder="1" applyAlignment="1">
      <alignment vertical="center" wrapText="1"/>
    </xf>
    <xf numFmtId="0" fontId="16" fillId="5" borderId="78" xfId="0" applyFont="1" applyFill="1" applyBorder="1" applyAlignment="1">
      <alignment vertical="center" wrapText="1"/>
    </xf>
    <xf numFmtId="0" fontId="16" fillId="5" borderId="63" xfId="0" applyFont="1" applyFill="1" applyBorder="1" applyAlignment="1">
      <alignment vertical="center" wrapText="1"/>
    </xf>
    <xf numFmtId="167" fontId="16" fillId="5" borderId="62" xfId="6" applyNumberFormat="1" applyFont="1" applyFill="1" applyBorder="1" applyAlignment="1">
      <alignment horizontal="right" vertical="center" wrapText="1"/>
    </xf>
    <xf numFmtId="167" fontId="16" fillId="5" borderId="79" xfId="6" applyNumberFormat="1" applyFont="1" applyFill="1" applyBorder="1" applyAlignment="1">
      <alignment horizontal="right" vertical="center" wrapText="1"/>
    </xf>
    <xf numFmtId="167" fontId="16" fillId="5" borderId="80" xfId="6" applyNumberFormat="1" applyFont="1" applyFill="1" applyBorder="1" applyAlignment="1">
      <alignment horizontal="right" vertical="center" wrapText="1"/>
    </xf>
    <xf numFmtId="167" fontId="16" fillId="5" borderId="81" xfId="6" applyNumberFormat="1" applyFont="1" applyFill="1" applyBorder="1" applyAlignment="1">
      <alignment horizontal="right" vertical="center" wrapText="1"/>
    </xf>
    <xf numFmtId="167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167" fontId="8" fillId="0" borderId="0" xfId="6" applyNumberFormat="1" applyFont="1" applyProtection="1">
      <protection locked="0"/>
    </xf>
    <xf numFmtId="0" fontId="24" fillId="0" borderId="82" xfId="0" applyFont="1" applyBorder="1" applyAlignment="1">
      <alignment horizontal="center" vertical="center" wrapText="1"/>
    </xf>
    <xf numFmtId="167" fontId="24" fillId="0" borderId="57" xfId="6" applyNumberFormat="1" applyFont="1" applyBorder="1" applyAlignment="1">
      <alignment horizontal="center" vertical="center" wrapText="1"/>
    </xf>
    <xf numFmtId="0" fontId="14" fillId="0" borderId="70" xfId="0" applyFont="1" applyBorder="1" applyAlignment="1">
      <alignment vertical="center" wrapText="1"/>
    </xf>
    <xf numFmtId="167" fontId="14" fillId="0" borderId="60" xfId="6" applyNumberFormat="1" applyFont="1" applyBorder="1" applyAlignment="1">
      <alignment vertical="center" wrapText="1"/>
    </xf>
    <xf numFmtId="0" fontId="14" fillId="0" borderId="73" xfId="0" applyFont="1" applyBorder="1" applyAlignment="1">
      <alignment vertical="center" wrapText="1"/>
    </xf>
    <xf numFmtId="0" fontId="14" fillId="0" borderId="52" xfId="0" applyFont="1" applyBorder="1" applyAlignment="1">
      <alignment vertical="center" wrapText="1"/>
    </xf>
    <xf numFmtId="167" fontId="14" fillId="0" borderId="77" xfId="6" applyNumberFormat="1" applyFont="1" applyBorder="1" applyAlignment="1">
      <alignment vertical="center" wrapText="1"/>
    </xf>
    <xf numFmtId="167" fontId="14" fillId="0" borderId="83" xfId="6" applyNumberFormat="1" applyFont="1" applyBorder="1" applyAlignment="1">
      <alignment vertical="center" wrapText="1"/>
    </xf>
    <xf numFmtId="0" fontId="24" fillId="5" borderId="78" xfId="0" applyFont="1" applyFill="1" applyBorder="1" applyAlignment="1">
      <alignment vertical="center" wrapText="1"/>
    </xf>
    <xf numFmtId="167" fontId="24" fillId="5" borderId="63" xfId="6" applyNumberFormat="1" applyFont="1" applyFill="1" applyBorder="1" applyAlignment="1">
      <alignment vertical="center" wrapText="1"/>
    </xf>
    <xf numFmtId="166" fontId="8" fillId="0" borderId="0" xfId="0" applyNumberFormat="1" applyFont="1" applyAlignment="1" applyProtection="1">
      <alignment wrapText="1"/>
      <protection locked="0"/>
    </xf>
    <xf numFmtId="167" fontId="24" fillId="0" borderId="56" xfId="6" applyNumberFormat="1" applyFont="1" applyBorder="1" applyAlignment="1">
      <alignment horizontal="center" vertical="center" wrapText="1"/>
    </xf>
    <xf numFmtId="167" fontId="14" fillId="0" borderId="59" xfId="6" applyNumberFormat="1" applyFont="1" applyBorder="1" applyAlignment="1">
      <alignment vertical="center" wrapText="1"/>
    </xf>
    <xf numFmtId="167" fontId="14" fillId="0" borderId="84" xfId="6" applyNumberFormat="1" applyFont="1" applyBorder="1" applyAlignment="1">
      <alignment vertical="center" wrapText="1"/>
    </xf>
    <xf numFmtId="49" fontId="20" fillId="0" borderId="2" xfId="1" quotePrefix="1" applyNumberFormat="1" applyFont="1" applyBorder="1" applyAlignment="1">
      <alignment horizontal="center" vertical="center"/>
    </xf>
    <xf numFmtId="0" fontId="17" fillId="3" borderId="2" xfId="0" applyFont="1" applyFill="1" applyBorder="1"/>
    <xf numFmtId="0" fontId="18" fillId="3" borderId="2" xfId="0" applyFont="1" applyFill="1" applyBorder="1"/>
    <xf numFmtId="3" fontId="17" fillId="3" borderId="2" xfId="0" applyNumberFormat="1" applyFont="1" applyFill="1" applyBorder="1"/>
    <xf numFmtId="3" fontId="8" fillId="0" borderId="2" xfId="1" applyNumberFormat="1" applyFont="1" applyBorder="1" applyAlignment="1">
      <alignment horizontal="right" vertical="center"/>
    </xf>
    <xf numFmtId="1" fontId="8" fillId="0" borderId="2" xfId="6" applyNumberFormat="1" applyFont="1" applyBorder="1" applyAlignment="1"/>
    <xf numFmtId="1" fontId="8" fillId="0" borderId="2" xfId="6" applyNumberFormat="1" applyFont="1" applyFill="1" applyBorder="1" applyAlignment="1"/>
    <xf numFmtId="1" fontId="17" fillId="0" borderId="0" xfId="0" applyNumberFormat="1" applyFont="1"/>
    <xf numFmtId="3" fontId="9" fillId="0" borderId="11" xfId="1" applyNumberFormat="1" applyFont="1" applyBorder="1" applyAlignment="1">
      <alignment horizontal="right" vertical="center"/>
    </xf>
    <xf numFmtId="3" fontId="8" fillId="0" borderId="11" xfId="3" applyNumberFormat="1" applyFont="1" applyBorder="1" applyAlignment="1">
      <alignment horizontal="right" vertical="center" wrapText="1"/>
    </xf>
    <xf numFmtId="3" fontId="20" fillId="3" borderId="11" xfId="1" applyNumberFormat="1" applyFont="1" applyFill="1" applyBorder="1" applyAlignment="1">
      <alignment horizontal="right" vertical="center"/>
    </xf>
    <xf numFmtId="3" fontId="16" fillId="3" borderId="11" xfId="3" applyNumberFormat="1" applyFont="1" applyFill="1" applyBorder="1" applyAlignment="1">
      <alignment horizontal="right" vertical="center" wrapText="1"/>
    </xf>
    <xf numFmtId="3" fontId="16" fillId="0" borderId="11" xfId="3" applyNumberFormat="1" applyFont="1" applyBorder="1" applyAlignment="1">
      <alignment horizontal="right" vertical="center" wrapText="1"/>
    </xf>
    <xf numFmtId="43" fontId="17" fillId="0" borderId="0" xfId="6" applyFont="1"/>
    <xf numFmtId="3" fontId="24" fillId="3" borderId="0" xfId="0" applyNumberFormat="1" applyFont="1" applyFill="1" applyAlignment="1">
      <alignment horizontal="right"/>
    </xf>
    <xf numFmtId="0" fontId="5" fillId="0" borderId="0" xfId="0" applyFont="1" applyAlignment="1">
      <alignment horizontal="center"/>
    </xf>
    <xf numFmtId="3" fontId="17" fillId="0" borderId="0" xfId="0" applyNumberFormat="1" applyFont="1" applyAlignment="1">
      <alignment horizontal="right"/>
    </xf>
    <xf numFmtId="167" fontId="24" fillId="0" borderId="76" xfId="6" applyNumberFormat="1" applyFont="1" applyBorder="1" applyAlignment="1">
      <alignment horizontal="center" vertical="center" wrapText="1"/>
    </xf>
    <xf numFmtId="167" fontId="24" fillId="0" borderId="77" xfId="6" applyNumberFormat="1" applyFont="1" applyBorder="1" applyAlignment="1">
      <alignment horizontal="center" vertical="center" wrapText="1"/>
    </xf>
    <xf numFmtId="167" fontId="14" fillId="0" borderId="10" xfId="6" applyNumberFormat="1" applyFont="1" applyBorder="1" applyAlignment="1">
      <alignment vertical="center" wrapText="1"/>
    </xf>
    <xf numFmtId="167" fontId="14" fillId="0" borderId="0" xfId="6" applyNumberFormat="1" applyFont="1" applyBorder="1" applyAlignment="1">
      <alignment vertical="center" wrapText="1"/>
    </xf>
    <xf numFmtId="166" fontId="8" fillId="0" borderId="10" xfId="0" applyNumberFormat="1" applyFont="1" applyBorder="1" applyAlignment="1" applyProtection="1">
      <alignment horizontal="right"/>
      <protection locked="0"/>
    </xf>
    <xf numFmtId="0" fontId="20" fillId="0" borderId="0" xfId="0" applyFont="1" applyAlignment="1">
      <alignment horizontal="right"/>
    </xf>
    <xf numFmtId="0" fontId="16" fillId="0" borderId="15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25" fillId="0" borderId="8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33" fillId="3" borderId="2" xfId="0" applyFont="1" applyFill="1" applyBorder="1" applyAlignment="1">
      <alignment horizontal="center" vertical="center" wrapText="1"/>
    </xf>
    <xf numFmtId="43" fontId="24" fillId="5" borderId="57" xfId="6" applyFont="1" applyFill="1" applyBorder="1" applyAlignment="1">
      <alignment horizontal="center" vertical="center" wrapText="1"/>
    </xf>
    <xf numFmtId="43" fontId="14" fillId="5" borderId="60" xfId="6" applyFont="1" applyFill="1" applyBorder="1" applyAlignment="1">
      <alignment vertical="center" wrapText="1"/>
    </xf>
    <xf numFmtId="43" fontId="28" fillId="5" borderId="60" xfId="6" applyFont="1" applyFill="1" applyBorder="1" applyAlignment="1">
      <alignment vertical="center" wrapText="1"/>
    </xf>
    <xf numFmtId="43" fontId="14" fillId="5" borderId="54" xfId="6" applyFont="1" applyFill="1" applyBorder="1" applyAlignment="1">
      <alignment vertical="center" wrapText="1"/>
    </xf>
    <xf numFmtId="43" fontId="24" fillId="3" borderId="57" xfId="6" applyFont="1" applyFill="1" applyBorder="1" applyAlignment="1">
      <alignment horizontal="center" vertical="center" wrapText="1"/>
    </xf>
    <xf numFmtId="43" fontId="14" fillId="3" borderId="60" xfId="6" applyFont="1" applyFill="1" applyBorder="1" applyAlignment="1">
      <alignment vertical="center" wrapText="1"/>
    </xf>
    <xf numFmtId="43" fontId="28" fillId="3" borderId="60" xfId="6" applyFont="1" applyFill="1" applyBorder="1" applyAlignment="1">
      <alignment vertical="center" wrapText="1"/>
    </xf>
    <xf numFmtId="43" fontId="24" fillId="3" borderId="63" xfId="6" applyFont="1" applyFill="1" applyBorder="1" applyAlignment="1">
      <alignment vertical="center" wrapText="1"/>
    </xf>
    <xf numFmtId="41" fontId="12" fillId="0" borderId="17" xfId="0" applyNumberFormat="1" applyFont="1" applyBorder="1"/>
    <xf numFmtId="41" fontId="16" fillId="0" borderId="15" xfId="0" applyNumberFormat="1" applyFont="1" applyBorder="1"/>
    <xf numFmtId="41" fontId="16" fillId="0" borderId="17" xfId="0" applyNumberFormat="1" applyFont="1" applyBorder="1"/>
    <xf numFmtId="41" fontId="8" fillId="0" borderId="11" xfId="0" applyNumberFormat="1" applyFont="1" applyBorder="1"/>
    <xf numFmtId="41" fontId="15" fillId="0" borderId="11" xfId="0" applyNumberFormat="1" applyFont="1" applyBorder="1"/>
    <xf numFmtId="41" fontId="4" fillId="4" borderId="17" xfId="0" applyNumberFormat="1" applyFont="1" applyFill="1" applyBorder="1" applyAlignment="1">
      <alignment horizontal="center"/>
    </xf>
    <xf numFmtId="41" fontId="5" fillId="4" borderId="2" xfId="0" applyNumberFormat="1" applyFont="1" applyFill="1" applyBorder="1" applyAlignment="1">
      <alignment horizontal="center"/>
    </xf>
    <xf numFmtId="41" fontId="16" fillId="4" borderId="15" xfId="0" applyNumberFormat="1" applyFont="1" applyFill="1" applyBorder="1"/>
    <xf numFmtId="41" fontId="16" fillId="4" borderId="17" xfId="0" applyNumberFormat="1" applyFont="1" applyFill="1" applyBorder="1"/>
    <xf numFmtId="41" fontId="15" fillId="6" borderId="17" xfId="0" applyNumberFormat="1" applyFont="1" applyFill="1" applyBorder="1"/>
    <xf numFmtId="41" fontId="16" fillId="4" borderId="11" xfId="0" applyNumberFormat="1" applyFont="1" applyFill="1" applyBorder="1"/>
    <xf numFmtId="0" fontId="15" fillId="0" borderId="2" xfId="0" applyFont="1" applyBorder="1"/>
    <xf numFmtId="41" fontId="15" fillId="6" borderId="2" xfId="0" applyNumberFormat="1" applyFont="1" applyFill="1" applyBorder="1"/>
    <xf numFmtId="0" fontId="14" fillId="0" borderId="2" xfId="0" applyFont="1" applyBorder="1"/>
    <xf numFmtId="0" fontId="14" fillId="0" borderId="2" xfId="0" applyFont="1" applyBorder="1" applyAlignment="1">
      <alignment vertical="center"/>
    </xf>
    <xf numFmtId="42" fontId="14" fillId="0" borderId="2" xfId="0" applyNumberFormat="1" applyFont="1" applyBorder="1"/>
    <xf numFmtId="0" fontId="34" fillId="0" borderId="0" xfId="0" applyFont="1"/>
    <xf numFmtId="41" fontId="34" fillId="0" borderId="0" xfId="0" applyNumberFormat="1" applyFont="1"/>
    <xf numFmtId="0" fontId="20" fillId="3" borderId="9" xfId="1" applyFont="1" applyFill="1" applyBorder="1" applyAlignment="1">
      <alignment vertical="center"/>
    </xf>
    <xf numFmtId="49" fontId="20" fillId="3" borderId="11" xfId="1" quotePrefix="1" applyNumberFormat="1" applyFont="1" applyFill="1" applyBorder="1" applyAlignment="1">
      <alignment horizontal="center" vertical="center"/>
    </xf>
    <xf numFmtId="0" fontId="16" fillId="3" borderId="9" xfId="1" applyFont="1" applyFill="1" applyBorder="1" applyAlignment="1">
      <alignment horizontal="left" vertical="center" wrapText="1"/>
    </xf>
    <xf numFmtId="3" fontId="16" fillId="3" borderId="9" xfId="3" applyNumberFormat="1" applyFont="1" applyFill="1" applyBorder="1" applyAlignment="1">
      <alignment horizontal="right" vertical="center" wrapText="1"/>
    </xf>
    <xf numFmtId="3" fontId="16" fillId="3" borderId="5" xfId="3" applyNumberFormat="1" applyFont="1" applyFill="1" applyBorder="1" applyAlignment="1">
      <alignment horizontal="right" vertical="center" wrapText="1"/>
    </xf>
    <xf numFmtId="0" fontId="17" fillId="3" borderId="5" xfId="0" applyFont="1" applyFill="1" applyBorder="1"/>
    <xf numFmtId="0" fontId="17" fillId="3" borderId="9" xfId="0" applyFont="1" applyFill="1" applyBorder="1"/>
    <xf numFmtId="41" fontId="2" fillId="0" borderId="0" xfId="0" applyNumberFormat="1" applyFont="1" applyAlignment="1">
      <alignment horizontal="center"/>
    </xf>
    <xf numFmtId="37" fontId="14" fillId="0" borderId="26" xfId="0" applyNumberFormat="1" applyFont="1" applyBorder="1" applyAlignment="1">
      <alignment horizontal="center" vertical="center" wrapText="1"/>
    </xf>
    <xf numFmtId="164" fontId="14" fillId="0" borderId="26" xfId="0" applyNumberFormat="1" applyFont="1" applyBorder="1" applyAlignment="1">
      <alignment horizontal="center" vertical="center" wrapText="1"/>
    </xf>
    <xf numFmtId="167" fontId="24" fillId="0" borderId="83" xfId="6" applyNumberFormat="1" applyFont="1" applyBorder="1" applyAlignment="1">
      <alignment horizontal="center" vertical="center" wrapText="1"/>
    </xf>
    <xf numFmtId="167" fontId="24" fillId="0" borderId="0" xfId="6" applyNumberFormat="1" applyFont="1" applyBorder="1" applyAlignment="1">
      <alignment horizontal="center" vertical="center" wrapText="1"/>
    </xf>
    <xf numFmtId="167" fontId="24" fillId="0" borderId="86" xfId="6" applyNumberFormat="1" applyFont="1" applyBorder="1" applyAlignment="1">
      <alignment horizontal="center" vertical="center" wrapText="1"/>
    </xf>
    <xf numFmtId="0" fontId="24" fillId="4" borderId="78" xfId="0" applyFont="1" applyFill="1" applyBorder="1" applyAlignment="1">
      <alignment horizontal="left" vertical="center" wrapText="1"/>
    </xf>
    <xf numFmtId="167" fontId="24" fillId="4" borderId="78" xfId="6" applyNumberFormat="1" applyFont="1" applyFill="1" applyBorder="1" applyAlignment="1">
      <alignment horizontal="center" vertical="center" wrapText="1"/>
    </xf>
    <xf numFmtId="167" fontId="24" fillId="4" borderId="78" xfId="6" applyNumberFormat="1" applyFont="1" applyFill="1" applyBorder="1" applyAlignment="1">
      <alignment vertical="center" wrapText="1"/>
    </xf>
    <xf numFmtId="0" fontId="14" fillId="0" borderId="64" xfId="0" applyFont="1" applyBorder="1" applyAlignment="1">
      <alignment wrapText="1"/>
    </xf>
    <xf numFmtId="0" fontId="14" fillId="0" borderId="73" xfId="0" applyFont="1" applyBorder="1" applyAlignment="1">
      <alignment wrapText="1"/>
    </xf>
    <xf numFmtId="0" fontId="14" fillId="0" borderId="67" xfId="0" applyFont="1" applyBorder="1" applyAlignment="1">
      <alignment wrapText="1"/>
    </xf>
    <xf numFmtId="0" fontId="24" fillId="4" borderId="78" xfId="0" applyFont="1" applyFill="1" applyBorder="1" applyAlignment="1">
      <alignment horizontal="center" vertical="center" wrapText="1"/>
    </xf>
    <xf numFmtId="0" fontId="35" fillId="0" borderId="58" xfId="0" applyFont="1" applyBorder="1" applyAlignment="1">
      <alignment vertical="center" wrapText="1"/>
    </xf>
    <xf numFmtId="167" fontId="35" fillId="0" borderId="59" xfId="6" applyNumberFormat="1" applyFont="1" applyBorder="1" applyAlignment="1">
      <alignment vertical="center" wrapText="1"/>
    </xf>
    <xf numFmtId="167" fontId="35" fillId="0" borderId="60" xfId="6" applyNumberFormat="1" applyFont="1" applyBorder="1" applyAlignment="1">
      <alignment vertical="center" wrapText="1"/>
    </xf>
    <xf numFmtId="0" fontId="35" fillId="0" borderId="89" xfId="0" applyFont="1" applyBorder="1" applyAlignment="1">
      <alignment vertical="center" wrapText="1"/>
    </xf>
    <xf numFmtId="0" fontId="36" fillId="0" borderId="89" xfId="0" applyFont="1" applyBorder="1" applyAlignment="1">
      <alignment vertical="center" wrapText="1"/>
    </xf>
    <xf numFmtId="167" fontId="35" fillId="0" borderId="24" xfId="6" applyNumberFormat="1" applyFont="1" applyBorder="1" applyAlignment="1">
      <alignment vertical="center" wrapText="1"/>
    </xf>
    <xf numFmtId="167" fontId="35" fillId="0" borderId="68" xfId="6" applyNumberFormat="1" applyFont="1" applyBorder="1" applyAlignment="1">
      <alignment vertical="center" wrapText="1"/>
    </xf>
    <xf numFmtId="0" fontId="14" fillId="0" borderId="58" xfId="0" applyFont="1" applyBorder="1" applyAlignment="1">
      <alignment vertical="center"/>
    </xf>
    <xf numFmtId="0" fontId="37" fillId="0" borderId="0" xfId="0" applyFont="1"/>
    <xf numFmtId="164" fontId="14" fillId="0" borderId="0" xfId="0" applyNumberFormat="1" applyFont="1"/>
    <xf numFmtId="164" fontId="37" fillId="0" borderId="0" xfId="0" applyNumberFormat="1" applyFont="1"/>
    <xf numFmtId="164" fontId="14" fillId="0" borderId="2" xfId="0" applyNumberFormat="1" applyFont="1" applyBorder="1" applyAlignment="1">
      <alignment horizontal="right" vertical="center"/>
    </xf>
    <xf numFmtId="0" fontId="17" fillId="3" borderId="2" xfId="0" applyFont="1" applyFill="1" applyBorder="1" applyAlignment="1">
      <alignment horizontal="right"/>
    </xf>
    <xf numFmtId="3" fontId="14" fillId="0" borderId="2" xfId="0" applyNumberFormat="1" applyFont="1" applyBorder="1" applyAlignment="1">
      <alignment horizontal="right" vertical="center"/>
    </xf>
    <xf numFmtId="164" fontId="14" fillId="0" borderId="2" xfId="0" applyNumberFormat="1" applyFont="1" applyBorder="1"/>
    <xf numFmtId="0" fontId="16" fillId="3" borderId="23" xfId="0" applyFont="1" applyFill="1" applyBorder="1" applyAlignment="1">
      <alignment horizontal="center" vertical="center" wrapText="1"/>
    </xf>
    <xf numFmtId="0" fontId="17" fillId="0" borderId="23" xfId="0" applyFont="1" applyBorder="1"/>
    <xf numFmtId="42" fontId="14" fillId="0" borderId="2" xfId="0" applyNumberFormat="1" applyFont="1" applyBorder="1" applyAlignment="1">
      <alignment horizontal="center" vertical="center"/>
    </xf>
    <xf numFmtId="0" fontId="18" fillId="3" borderId="23" xfId="0" applyFont="1" applyFill="1" applyBorder="1"/>
    <xf numFmtId="41" fontId="17" fillId="0" borderId="2" xfId="0" applyNumberFormat="1" applyFont="1" applyBorder="1"/>
    <xf numFmtId="41" fontId="16" fillId="3" borderId="2" xfId="3" applyNumberFormat="1" applyFont="1" applyFill="1" applyBorder="1" applyAlignment="1">
      <alignment horizontal="right" vertical="center" wrapText="1"/>
    </xf>
    <xf numFmtId="41" fontId="14" fillId="3" borderId="2" xfId="0" applyNumberFormat="1" applyFont="1" applyFill="1" applyBorder="1"/>
    <xf numFmtId="41" fontId="24" fillId="3" borderId="2" xfId="0" applyNumberFormat="1" applyFont="1" applyFill="1" applyBorder="1"/>
    <xf numFmtId="41" fontId="14" fillId="0" borderId="2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3" fontId="9" fillId="0" borderId="2" xfId="1" applyNumberFormat="1" applyFont="1" applyBorder="1" applyAlignment="1">
      <alignment horizontal="center"/>
    </xf>
    <xf numFmtId="3" fontId="24" fillId="3" borderId="2" xfId="0" applyNumberFormat="1" applyFont="1" applyFill="1" applyBorder="1" applyAlignment="1">
      <alignment horizontal="right" vertical="center"/>
    </xf>
    <xf numFmtId="0" fontId="38" fillId="0" borderId="2" xfId="0" applyFont="1" applyBorder="1" applyAlignment="1">
      <alignment horizontal="left"/>
    </xf>
    <xf numFmtId="0" fontId="17" fillId="0" borderId="11" xfId="0" applyFont="1" applyBorder="1"/>
    <xf numFmtId="3" fontId="14" fillId="0" borderId="11" xfId="0" applyNumberFormat="1" applyFont="1" applyBorder="1" applyAlignment="1">
      <alignment horizontal="right" vertical="center"/>
    </xf>
    <xf numFmtId="164" fontId="14" fillId="0" borderId="11" xfId="0" applyNumberFormat="1" applyFont="1" applyBorder="1" applyAlignment="1">
      <alignment horizontal="right" vertical="center"/>
    </xf>
    <xf numFmtId="0" fontId="14" fillId="0" borderId="52" xfId="0" applyFont="1" applyBorder="1" applyAlignment="1">
      <alignment wrapText="1"/>
    </xf>
    <xf numFmtId="0" fontId="35" fillId="0" borderId="92" xfId="0" applyFont="1" applyBorder="1" applyAlignment="1">
      <alignment vertical="center" wrapText="1"/>
    </xf>
    <xf numFmtId="167" fontId="35" fillId="0" borderId="92" xfId="6" applyNumberFormat="1" applyFont="1" applyBorder="1" applyAlignment="1">
      <alignment vertical="center" wrapText="1"/>
    </xf>
    <xf numFmtId="167" fontId="35" fillId="0" borderId="84" xfId="6" applyNumberFormat="1" applyFont="1" applyBorder="1" applyAlignment="1">
      <alignment vertical="center" wrapText="1"/>
    </xf>
    <xf numFmtId="167" fontId="35" fillId="0" borderId="83" xfId="6" applyNumberFormat="1" applyFont="1" applyBorder="1" applyAlignment="1">
      <alignment vertical="center" wrapText="1"/>
    </xf>
    <xf numFmtId="49" fontId="20" fillId="3" borderId="2" xfId="1" applyNumberFormat="1" applyFont="1" applyFill="1" applyBorder="1" applyAlignment="1">
      <alignment horizontal="center" vertical="center" wrapText="1"/>
    </xf>
    <xf numFmtId="0" fontId="20" fillId="3" borderId="2" xfId="1" applyFont="1" applyFill="1" applyBorder="1" applyAlignment="1">
      <alignment horizontal="center" vertical="center"/>
    </xf>
    <xf numFmtId="0" fontId="20" fillId="3" borderId="2" xfId="1" applyFont="1" applyFill="1" applyBorder="1" applyAlignment="1">
      <alignment horizontal="center" vertical="center" wrapText="1"/>
    </xf>
    <xf numFmtId="0" fontId="16" fillId="3" borderId="2" xfId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left" vertical="center"/>
    </xf>
    <xf numFmtId="0" fontId="20" fillId="3" borderId="2" xfId="1" applyFont="1" applyFill="1" applyBorder="1" applyAlignment="1">
      <alignment horizontal="left" vertical="center"/>
    </xf>
    <xf numFmtId="0" fontId="20" fillId="0" borderId="0" xfId="0" applyFont="1" applyAlignment="1">
      <alignment horizontal="right"/>
    </xf>
    <xf numFmtId="0" fontId="20" fillId="3" borderId="11" xfId="1" applyFont="1" applyFill="1" applyBorder="1" applyAlignment="1">
      <alignment horizontal="left" vertical="center"/>
    </xf>
    <xf numFmtId="0" fontId="20" fillId="3" borderId="9" xfId="1" applyFont="1" applyFill="1" applyBorder="1" applyAlignment="1">
      <alignment horizontal="left" vertical="center"/>
    </xf>
    <xf numFmtId="0" fontId="20" fillId="3" borderId="5" xfId="1" applyFont="1" applyFill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9" fillId="0" borderId="9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0" fontId="16" fillId="0" borderId="90" xfId="1" applyFont="1" applyBorder="1" applyAlignment="1">
      <alignment horizontal="center" vertical="center" wrapText="1"/>
    </xf>
    <xf numFmtId="0" fontId="16" fillId="0" borderId="91" xfId="1" applyFont="1" applyBorder="1" applyAlignment="1">
      <alignment horizontal="center" vertical="center" wrapText="1"/>
    </xf>
    <xf numFmtId="0" fontId="16" fillId="3" borderId="11" xfId="1" applyFont="1" applyFill="1" applyBorder="1" applyAlignment="1">
      <alignment horizontal="center" vertical="center" wrapText="1"/>
    </xf>
    <xf numFmtId="0" fontId="16" fillId="3" borderId="9" xfId="1" applyFont="1" applyFill="1" applyBorder="1" applyAlignment="1">
      <alignment horizontal="center" vertical="center" wrapText="1"/>
    </xf>
    <xf numFmtId="0" fontId="16" fillId="3" borderId="5" xfId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/>
    </xf>
    <xf numFmtId="0" fontId="8" fillId="0" borderId="90" xfId="1" applyFont="1" applyBorder="1" applyAlignment="1">
      <alignment horizontal="center" vertical="center" wrapText="1"/>
    </xf>
    <xf numFmtId="0" fontId="8" fillId="0" borderId="91" xfId="1" applyFont="1" applyBorder="1" applyAlignment="1">
      <alignment horizontal="center" vertical="center" wrapText="1"/>
    </xf>
    <xf numFmtId="0" fontId="25" fillId="0" borderId="85" xfId="0" applyFont="1" applyBorder="1" applyAlignment="1">
      <alignment horizontal="center"/>
    </xf>
    <xf numFmtId="0" fontId="16" fillId="3" borderId="54" xfId="1" applyFont="1" applyFill="1" applyBorder="1" applyAlignment="1">
      <alignment horizontal="center" vertical="center" wrapText="1"/>
    </xf>
    <xf numFmtId="0" fontId="16" fillId="3" borderId="4" xfId="1" applyFont="1" applyFill="1" applyBorder="1" applyAlignment="1">
      <alignment horizontal="center" vertical="center" wrapText="1"/>
    </xf>
    <xf numFmtId="0" fontId="16" fillId="3" borderId="6" xfId="1" applyFont="1" applyFill="1" applyBorder="1" applyAlignment="1">
      <alignment horizontal="center" vertical="center" wrapText="1"/>
    </xf>
    <xf numFmtId="166" fontId="8" fillId="0" borderId="0" xfId="0" applyNumberFormat="1" applyFont="1" applyAlignment="1" applyProtection="1">
      <alignment horizontal="right"/>
      <protection locked="0"/>
    </xf>
    <xf numFmtId="0" fontId="16" fillId="0" borderId="64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167" fontId="16" fillId="0" borderId="20" xfId="6" applyNumberFormat="1" applyFont="1" applyBorder="1" applyAlignment="1">
      <alignment horizontal="center" vertical="center" wrapText="1"/>
    </xf>
    <xf numFmtId="167" fontId="16" fillId="0" borderId="7" xfId="6" applyNumberFormat="1" applyFont="1" applyBorder="1" applyAlignment="1">
      <alignment horizontal="center" vertical="center" wrapText="1"/>
    </xf>
    <xf numFmtId="167" fontId="16" fillId="0" borderId="21" xfId="6" applyNumberFormat="1" applyFont="1" applyBorder="1" applyAlignment="1">
      <alignment horizontal="center" vertical="center" wrapText="1"/>
    </xf>
    <xf numFmtId="167" fontId="16" fillId="0" borderId="66" xfId="6" applyNumberFormat="1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87" xfId="0" applyFont="1" applyBorder="1" applyAlignment="1">
      <alignment horizontal="center" vertical="center" wrapText="1"/>
    </xf>
    <xf numFmtId="167" fontId="24" fillId="0" borderId="52" xfId="6" applyNumberFormat="1" applyFont="1" applyBorder="1" applyAlignment="1">
      <alignment horizontal="center" vertical="center" wrapText="1"/>
    </xf>
    <xf numFmtId="167" fontId="24" fillId="0" borderId="87" xfId="6" applyNumberFormat="1" applyFont="1" applyBorder="1" applyAlignment="1">
      <alignment horizontal="center" vertical="center" wrapText="1"/>
    </xf>
    <xf numFmtId="167" fontId="24" fillId="0" borderId="53" xfId="6" applyNumberFormat="1" applyFont="1" applyBorder="1" applyAlignment="1">
      <alignment horizontal="center" vertical="center" wrapText="1"/>
    </xf>
    <xf numFmtId="167" fontId="24" fillId="0" borderId="9" xfId="6" applyNumberFormat="1" applyFont="1" applyBorder="1" applyAlignment="1">
      <alignment horizontal="center" vertical="center" wrapText="1"/>
    </xf>
    <xf numFmtId="167" fontId="24" fillId="0" borderId="54" xfId="6" applyNumberFormat="1" applyFont="1" applyBorder="1" applyAlignment="1">
      <alignment horizontal="center" vertical="center" wrapText="1"/>
    </xf>
    <xf numFmtId="167" fontId="24" fillId="0" borderId="88" xfId="6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3" fontId="24" fillId="0" borderId="53" xfId="6" applyFont="1" applyBorder="1" applyAlignment="1">
      <alignment horizontal="center" vertical="center" wrapText="1"/>
    </xf>
    <xf numFmtId="43" fontId="24" fillId="0" borderId="9" xfId="6" applyFont="1" applyBorder="1" applyAlignment="1">
      <alignment horizontal="center" vertical="center" wrapText="1"/>
    </xf>
    <xf numFmtId="43" fontId="24" fillId="0" borderId="54" xfId="6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0" borderId="16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/>
    <xf numFmtId="0" fontId="32" fillId="0" borderId="0" xfId="0" applyFont="1" applyAlignment="1">
      <alignment horizontal="justify" vertical="top" wrapText="1"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41" fontId="15" fillId="0" borderId="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1" fontId="12" fillId="0" borderId="0" xfId="0" applyNumberFormat="1" applyFont="1" applyAlignment="1">
      <alignment vertical="center"/>
    </xf>
    <xf numFmtId="0" fontId="14" fillId="0" borderId="26" xfId="0" applyFont="1" applyBorder="1" applyAlignment="1">
      <alignment vertical="center" wrapText="1"/>
    </xf>
    <xf numFmtId="37" fontId="14" fillId="0" borderId="26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24" fillId="0" borderId="26" xfId="0" applyFont="1" applyBorder="1" applyAlignment="1">
      <alignment vertical="center" wrapText="1"/>
    </xf>
    <xf numFmtId="0" fontId="14" fillId="0" borderId="26" xfId="0" applyFont="1" applyBorder="1" applyAlignment="1">
      <alignment horizontal="justify" vertical="center" wrapText="1"/>
    </xf>
    <xf numFmtId="0" fontId="4" fillId="4" borderId="30" xfId="2" applyFont="1" applyFill="1" applyBorder="1" applyAlignment="1">
      <alignment horizontal="center" vertical="center" wrapText="1"/>
    </xf>
    <xf numFmtId="0" fontId="4" fillId="4" borderId="31" xfId="2" applyFont="1" applyFill="1" applyBorder="1" applyAlignment="1">
      <alignment horizontal="center" vertical="center" wrapText="1"/>
    </xf>
    <xf numFmtId="0" fontId="4" fillId="4" borderId="32" xfId="2" applyFont="1" applyFill="1" applyBorder="1" applyAlignment="1">
      <alignment horizontal="center" vertical="center" wrapText="1"/>
    </xf>
    <xf numFmtId="0" fontId="4" fillId="4" borderId="33" xfId="2" applyFont="1" applyFill="1" applyBorder="1" applyAlignment="1">
      <alignment horizontal="center" vertical="center" wrapText="1"/>
    </xf>
    <xf numFmtId="0" fontId="4" fillId="4" borderId="34" xfId="2" applyFont="1" applyFill="1" applyBorder="1" applyAlignment="1">
      <alignment horizontal="center" vertical="center" wrapText="1"/>
    </xf>
    <xf numFmtId="0" fontId="4" fillId="4" borderId="35" xfId="2" applyFont="1" applyFill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51" xfId="2" applyFont="1" applyBorder="1" applyAlignment="1">
      <alignment horizontal="center"/>
    </xf>
    <xf numFmtId="3" fontId="16" fillId="0" borderId="33" xfId="2" applyNumberFormat="1" applyFont="1" applyBorder="1" applyAlignment="1">
      <alignment horizontal="center"/>
    </xf>
    <xf numFmtId="3" fontId="16" fillId="0" borderId="34" xfId="2" applyNumberFormat="1" applyFont="1" applyBorder="1" applyAlignment="1">
      <alignment horizontal="center"/>
    </xf>
    <xf numFmtId="3" fontId="16" fillId="0" borderId="35" xfId="2" applyNumberFormat="1" applyFont="1" applyBorder="1" applyAlignment="1">
      <alignment horizontal="center"/>
    </xf>
    <xf numFmtId="0" fontId="8" fillId="0" borderId="43" xfId="2" applyFont="1" applyBorder="1" applyAlignment="1">
      <alignment horizontal="center" vertical="center" wrapText="1"/>
    </xf>
    <xf numFmtId="0" fontId="8" fillId="0" borderId="44" xfId="2" applyFont="1" applyBorder="1" applyAlignment="1">
      <alignment horizontal="center" vertical="center" wrapText="1"/>
    </xf>
    <xf numFmtId="0" fontId="8" fillId="0" borderId="45" xfId="2" applyFont="1" applyBorder="1" applyAlignment="1">
      <alignment horizontal="center" vertical="center" wrapText="1"/>
    </xf>
    <xf numFmtId="0" fontId="16" fillId="0" borderId="15" xfId="2" applyFont="1" applyBorder="1" applyAlignment="1">
      <alignment horizontal="center" vertical="center" wrapText="1"/>
    </xf>
    <xf numFmtId="0" fontId="16" fillId="0" borderId="46" xfId="2" applyFont="1" applyBorder="1" applyAlignment="1">
      <alignment horizontal="center" vertical="center" wrapText="1"/>
    </xf>
    <xf numFmtId="164" fontId="8" fillId="0" borderId="17" xfId="2" applyNumberFormat="1" applyFont="1" applyBorder="1" applyAlignment="1">
      <alignment horizontal="center" vertical="center" wrapText="1"/>
    </xf>
    <xf numFmtId="164" fontId="8" fillId="0" borderId="40" xfId="2" applyNumberFormat="1" applyFont="1" applyBorder="1" applyAlignment="1">
      <alignment horizontal="center" vertical="center" wrapText="1"/>
    </xf>
    <xf numFmtId="164" fontId="8" fillId="0" borderId="41" xfId="2" applyNumberFormat="1" applyFont="1" applyBorder="1" applyAlignment="1">
      <alignment horizontal="center" vertical="center" wrapText="1"/>
    </xf>
    <xf numFmtId="164" fontId="8" fillId="0" borderId="42" xfId="2" applyNumberFormat="1" applyFont="1" applyBorder="1" applyAlignment="1">
      <alignment horizontal="center" vertical="center" wrapText="1"/>
    </xf>
    <xf numFmtId="164" fontId="16" fillId="0" borderId="47" xfId="2" applyNumberFormat="1" applyFont="1" applyBorder="1" applyAlignment="1">
      <alignment horizontal="center" vertical="center"/>
    </xf>
    <xf numFmtId="0" fontId="16" fillId="0" borderId="48" xfId="2" applyFont="1" applyBorder="1" applyAlignment="1">
      <alignment horizontal="center" vertical="center"/>
    </xf>
    <xf numFmtId="0" fontId="16" fillId="0" borderId="49" xfId="2" applyFont="1" applyBorder="1" applyAlignment="1">
      <alignment horizontal="center" vertical="center"/>
    </xf>
    <xf numFmtId="164" fontId="16" fillId="0" borderId="47" xfId="2" applyNumberFormat="1" applyFont="1" applyBorder="1" applyAlignment="1">
      <alignment horizontal="center" vertical="center" wrapText="1"/>
    </xf>
    <xf numFmtId="164" fontId="16" fillId="0" borderId="48" xfId="2" applyNumberFormat="1" applyFont="1" applyBorder="1" applyAlignment="1">
      <alignment horizontal="center" vertical="center" wrapText="1"/>
    </xf>
    <xf numFmtId="164" fontId="16" fillId="0" borderId="50" xfId="2" applyNumberFormat="1" applyFont="1" applyBorder="1" applyAlignment="1">
      <alignment horizontal="center" vertical="center" wrapText="1"/>
    </xf>
  </cellXfs>
  <cellStyles count="7">
    <cellStyle name="Ezres" xfId="6" builtinId="3"/>
    <cellStyle name="Normál" xfId="0" builtinId="0"/>
    <cellStyle name="Normál 2" xfId="1"/>
    <cellStyle name="Normál 3" xfId="4"/>
    <cellStyle name="Normál_12dmelléklet" xfId="3"/>
    <cellStyle name="Normál_melléklet (11)" xfId="2"/>
    <cellStyle name="Pénznem 2" xfId="5"/>
  </cellStyles>
  <dxfs count="2"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2" defaultPivotStyle="PivotStyleLight16">
    <tableStyle name="EgyéniTáblázatstílus" pivot="0" count="2"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24.%20&#233;vi%20k&#246;lts&#233;gvet&#233;s/2024.%20seg&#233;dt&#225;bl&#225;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23.%20&#233;vi%20k&#246;lts&#233;gvet&#233;s/SEG&#201;DT&#193;BL&#193;K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.Önk."/>
      <sheetName val="Önk."/>
      <sheetName val="Szoc."/>
      <sheetName val="Támogatás"/>
      <sheetName val="Beruházás"/>
      <sheetName val="Bev.Hiv."/>
      <sheetName val="Hiv."/>
      <sheetName val="SZLK"/>
      <sheetName val="Bev.Óvoda"/>
      <sheetName val="Ovi"/>
      <sheetName val="Bev.Bölcsi"/>
      <sheetName val="Bölcsi"/>
      <sheetName val="Bev.Könyv."/>
      <sheetName val="Könyvtár"/>
    </sheetNames>
    <sheetDataSet>
      <sheetData sheetId="0">
        <row r="83">
          <cell r="F83">
            <v>81405056</v>
          </cell>
        </row>
        <row r="84">
          <cell r="F84">
            <v>0</v>
          </cell>
        </row>
        <row r="85">
          <cell r="F85">
            <v>14500000</v>
          </cell>
        </row>
        <row r="86">
          <cell r="F86">
            <v>1700000</v>
          </cell>
        </row>
        <row r="87">
          <cell r="F87">
            <v>21000000</v>
          </cell>
        </row>
        <row r="88">
          <cell r="F88">
            <v>0</v>
          </cell>
        </row>
        <row r="89">
          <cell r="F89">
            <v>199143379</v>
          </cell>
        </row>
        <row r="90">
          <cell r="F90">
            <v>181144652</v>
          </cell>
        </row>
        <row r="91">
          <cell r="F91">
            <v>174852065</v>
          </cell>
        </row>
        <row r="92">
          <cell r="F92">
            <v>11317282</v>
          </cell>
        </row>
        <row r="94">
          <cell r="F94">
            <v>0</v>
          </cell>
        </row>
        <row r="95">
          <cell r="F95">
            <v>85000000</v>
          </cell>
        </row>
        <row r="96">
          <cell r="F96">
            <v>0</v>
          </cell>
        </row>
        <row r="97">
          <cell r="F97">
            <v>314666511</v>
          </cell>
        </row>
        <row r="98">
          <cell r="F98">
            <v>6900000</v>
          </cell>
        </row>
        <row r="99">
          <cell r="F99">
            <v>297895</v>
          </cell>
        </row>
        <row r="100">
          <cell r="F100">
            <v>4468000</v>
          </cell>
        </row>
        <row r="101">
          <cell r="F101">
            <v>15310804</v>
          </cell>
        </row>
        <row r="102">
          <cell r="F102">
            <v>680000</v>
          </cell>
        </row>
        <row r="103">
          <cell r="F103">
            <v>2468432</v>
          </cell>
        </row>
        <row r="104">
          <cell r="F104">
            <v>30000000</v>
          </cell>
        </row>
      </sheetData>
      <sheetData sheetId="1">
        <row r="253">
          <cell r="F253">
            <v>67057861</v>
          </cell>
        </row>
        <row r="254">
          <cell r="F254">
            <v>1296000</v>
          </cell>
        </row>
        <row r="255">
          <cell r="F255">
            <v>100000</v>
          </cell>
        </row>
        <row r="257">
          <cell r="F257">
            <v>28351656</v>
          </cell>
        </row>
        <row r="258">
          <cell r="F258">
            <v>3754000</v>
          </cell>
        </row>
        <row r="259">
          <cell r="F259">
            <v>600000</v>
          </cell>
        </row>
        <row r="260">
          <cell r="F260">
            <v>12671285.59</v>
          </cell>
        </row>
        <row r="261">
          <cell r="F261">
            <v>300000</v>
          </cell>
        </row>
        <row r="262">
          <cell r="F262">
            <v>21621955</v>
          </cell>
        </row>
        <row r="263">
          <cell r="F263">
            <v>280000</v>
          </cell>
        </row>
        <row r="264">
          <cell r="F264">
            <v>1631000</v>
          </cell>
        </row>
        <row r="265">
          <cell r="F265">
            <v>18000000</v>
          </cell>
        </row>
        <row r="266">
          <cell r="F266">
            <v>3450000</v>
          </cell>
        </row>
        <row r="267">
          <cell r="F267">
            <v>2660000</v>
          </cell>
        </row>
        <row r="268">
          <cell r="F268">
            <v>3600000</v>
          </cell>
        </row>
        <row r="269">
          <cell r="F269">
            <v>49010000</v>
          </cell>
        </row>
        <row r="270">
          <cell r="F270">
            <v>29146496</v>
          </cell>
        </row>
        <row r="271">
          <cell r="F271">
            <v>22853602</v>
          </cell>
        </row>
        <row r="272">
          <cell r="F272">
            <v>2370000</v>
          </cell>
        </row>
        <row r="273">
          <cell r="F273">
            <v>20000</v>
          </cell>
        </row>
        <row r="274">
          <cell r="F274">
            <v>21166238</v>
          </cell>
        </row>
        <row r="275">
          <cell r="F275">
            <v>616508629</v>
          </cell>
        </row>
        <row r="277">
          <cell r="F277">
            <v>5400000</v>
          </cell>
        </row>
        <row r="278">
          <cell r="F278">
            <v>885901</v>
          </cell>
        </row>
        <row r="280">
          <cell r="F280">
            <v>990502</v>
          </cell>
        </row>
      </sheetData>
      <sheetData sheetId="2">
        <row r="22">
          <cell r="F22">
            <v>15000000</v>
          </cell>
        </row>
        <row r="24">
          <cell r="F24">
            <v>3300000</v>
          </cell>
        </row>
      </sheetData>
      <sheetData sheetId="3">
        <row r="51">
          <cell r="D51">
            <v>27908512</v>
          </cell>
        </row>
        <row r="54">
          <cell r="D54">
            <v>113532318</v>
          </cell>
        </row>
      </sheetData>
      <sheetData sheetId="4">
        <row r="49">
          <cell r="E49">
            <v>9000000</v>
          </cell>
        </row>
        <row r="50">
          <cell r="E50">
            <v>0</v>
          </cell>
        </row>
        <row r="51">
          <cell r="E51">
            <v>61986709</v>
          </cell>
        </row>
        <row r="52">
          <cell r="E52">
            <v>401411.43000000005</v>
          </cell>
        </row>
      </sheetData>
      <sheetData sheetId="5">
        <row r="9">
          <cell r="H9">
            <v>2746306</v>
          </cell>
        </row>
        <row r="10">
          <cell r="H10">
            <v>191670160</v>
          </cell>
        </row>
        <row r="12">
          <cell r="H12">
            <v>700000</v>
          </cell>
        </row>
      </sheetData>
      <sheetData sheetId="6">
        <row r="104">
          <cell r="I104">
            <v>147333689</v>
          </cell>
        </row>
        <row r="106">
          <cell r="I106">
            <v>978000</v>
          </cell>
        </row>
        <row r="107">
          <cell r="I107">
            <v>4222500</v>
          </cell>
        </row>
        <row r="109">
          <cell r="I109">
            <v>1000000</v>
          </cell>
        </row>
        <row r="110">
          <cell r="I110">
            <v>1000000</v>
          </cell>
        </row>
        <row r="111">
          <cell r="I111">
            <v>0</v>
          </cell>
        </row>
        <row r="112">
          <cell r="I112">
            <v>500000</v>
          </cell>
        </row>
        <row r="113">
          <cell r="I113">
            <v>16120606.4</v>
          </cell>
        </row>
        <row r="114">
          <cell r="I114">
            <v>258000</v>
          </cell>
        </row>
        <row r="115">
          <cell r="I115">
            <v>2795275</v>
          </cell>
        </row>
        <row r="116">
          <cell r="I116">
            <v>2800000</v>
          </cell>
        </row>
        <row r="117">
          <cell r="I117">
            <v>236220</v>
          </cell>
        </row>
        <row r="118">
          <cell r="I118">
            <v>1000000</v>
          </cell>
        </row>
        <row r="119">
          <cell r="I119">
            <v>2000000</v>
          </cell>
        </row>
        <row r="120">
          <cell r="I120">
            <v>60000</v>
          </cell>
        </row>
        <row r="121">
          <cell r="I121">
            <v>3850787</v>
          </cell>
        </row>
        <row r="122">
          <cell r="I122">
            <v>750000</v>
          </cell>
        </row>
        <row r="123">
          <cell r="I123">
            <v>200000</v>
          </cell>
        </row>
        <row r="124">
          <cell r="I124">
            <v>3766576.24</v>
          </cell>
        </row>
        <row r="125">
          <cell r="I125">
            <v>2224813</v>
          </cell>
        </row>
        <row r="127">
          <cell r="I127">
            <v>3149606</v>
          </cell>
        </row>
        <row r="128">
          <cell r="I128">
            <v>850393.62000000011</v>
          </cell>
        </row>
        <row r="129">
          <cell r="I129">
            <v>20000</v>
          </cell>
        </row>
      </sheetData>
      <sheetData sheetId="7"/>
      <sheetData sheetId="8">
        <row r="39">
          <cell r="E39">
            <v>2894460</v>
          </cell>
        </row>
        <row r="40">
          <cell r="E40">
            <v>13041470</v>
          </cell>
        </row>
        <row r="41">
          <cell r="E41">
            <v>4302701</v>
          </cell>
        </row>
        <row r="42">
          <cell r="E42">
            <v>3891839</v>
          </cell>
        </row>
        <row r="43">
          <cell r="E43">
            <v>341248536</v>
          </cell>
        </row>
      </sheetData>
      <sheetData sheetId="9">
        <row r="84">
          <cell r="I84">
            <v>199591295</v>
          </cell>
        </row>
        <row r="85">
          <cell r="I85">
            <v>2185800</v>
          </cell>
        </row>
        <row r="86">
          <cell r="I86">
            <v>6285000</v>
          </cell>
        </row>
        <row r="88">
          <cell r="I88">
            <v>3046260</v>
          </cell>
        </row>
        <row r="89">
          <cell r="I89">
            <v>50000</v>
          </cell>
        </row>
        <row r="91">
          <cell r="I91">
            <v>10469530</v>
          </cell>
        </row>
        <row r="92">
          <cell r="I92">
            <v>30544679.77</v>
          </cell>
        </row>
        <row r="93">
          <cell r="I93">
            <v>669290</v>
          </cell>
        </row>
        <row r="94">
          <cell r="I94">
            <v>55393116</v>
          </cell>
        </row>
        <row r="95">
          <cell r="I95">
            <v>236220</v>
          </cell>
        </row>
        <row r="96">
          <cell r="I96">
            <v>5500000</v>
          </cell>
        </row>
        <row r="97">
          <cell r="I97">
            <v>7000000</v>
          </cell>
        </row>
        <row r="98">
          <cell r="I98">
            <v>725000</v>
          </cell>
        </row>
        <row r="99">
          <cell r="I99">
            <v>3149606</v>
          </cell>
        </row>
        <row r="100">
          <cell r="I100">
            <v>4352444</v>
          </cell>
        </row>
        <row r="101">
          <cell r="I101">
            <v>1440945</v>
          </cell>
        </row>
        <row r="102">
          <cell r="I102">
            <v>78740</v>
          </cell>
        </row>
        <row r="103">
          <cell r="I103">
            <v>157480</v>
          </cell>
        </row>
        <row r="104">
          <cell r="I104">
            <v>17410396.600000001</v>
          </cell>
        </row>
        <row r="107">
          <cell r="I107">
            <v>8620154</v>
          </cell>
        </row>
        <row r="108">
          <cell r="I108">
            <v>2327441</v>
          </cell>
        </row>
        <row r="109">
          <cell r="I109">
            <v>2145608</v>
          </cell>
        </row>
        <row r="110">
          <cell r="I110">
            <v>4000000</v>
          </cell>
        </row>
      </sheetData>
      <sheetData sheetId="10">
        <row r="14">
          <cell r="E14">
            <v>5392000</v>
          </cell>
        </row>
        <row r="15">
          <cell r="E15">
            <v>114763</v>
          </cell>
        </row>
        <row r="33">
          <cell r="E33">
            <v>53778422</v>
          </cell>
        </row>
      </sheetData>
      <sheetData sheetId="11">
        <row r="40">
          <cell r="H40">
            <v>40185741</v>
          </cell>
        </row>
        <row r="41">
          <cell r="H41">
            <v>358500</v>
          </cell>
        </row>
        <row r="42">
          <cell r="H42">
            <v>1230000</v>
          </cell>
        </row>
        <row r="43">
          <cell r="H43">
            <v>158400</v>
          </cell>
        </row>
        <row r="44">
          <cell r="H44">
            <v>5711546.3300000001</v>
          </cell>
        </row>
        <row r="45">
          <cell r="H45">
            <v>78740</v>
          </cell>
        </row>
        <row r="46">
          <cell r="H46">
            <v>3897638</v>
          </cell>
        </row>
        <row r="47">
          <cell r="H47">
            <v>157480</v>
          </cell>
        </row>
        <row r="48">
          <cell r="H48">
            <v>314960</v>
          </cell>
        </row>
        <row r="49">
          <cell r="H49">
            <v>1200000</v>
          </cell>
        </row>
        <row r="50">
          <cell r="H50">
            <v>2000000</v>
          </cell>
        </row>
        <row r="51">
          <cell r="H51">
            <v>100000</v>
          </cell>
        </row>
        <row r="52">
          <cell r="H52">
            <v>393700</v>
          </cell>
        </row>
        <row r="53">
          <cell r="H53">
            <v>236220</v>
          </cell>
        </row>
        <row r="54">
          <cell r="H54">
            <v>787402</v>
          </cell>
        </row>
        <row r="55">
          <cell r="H55">
            <v>2474857.8000000003</v>
          </cell>
        </row>
      </sheetData>
      <sheetData sheetId="12">
        <row r="22">
          <cell r="D22">
            <v>315000</v>
          </cell>
        </row>
        <row r="23">
          <cell r="D23">
            <v>85040</v>
          </cell>
        </row>
        <row r="24">
          <cell r="D24">
            <v>386472</v>
          </cell>
        </row>
        <row r="25">
          <cell r="D25">
            <v>29811511</v>
          </cell>
        </row>
      </sheetData>
      <sheetData sheetId="13">
        <row r="46">
          <cell r="I46">
            <v>18237900</v>
          </cell>
        </row>
        <row r="48">
          <cell r="I48">
            <v>540000</v>
          </cell>
        </row>
        <row r="49">
          <cell r="I49">
            <v>150000</v>
          </cell>
        </row>
        <row r="51">
          <cell r="I51">
            <v>50000</v>
          </cell>
        </row>
        <row r="52">
          <cell r="I52">
            <v>2657027</v>
          </cell>
        </row>
        <row r="53">
          <cell r="I53">
            <v>150000</v>
          </cell>
        </row>
        <row r="54">
          <cell r="I54">
            <v>1500000</v>
          </cell>
        </row>
        <row r="55">
          <cell r="I55">
            <v>15000</v>
          </cell>
        </row>
        <row r="56">
          <cell r="I56">
            <v>704724</v>
          </cell>
        </row>
        <row r="57">
          <cell r="I57">
            <v>236220</v>
          </cell>
        </row>
        <row r="58">
          <cell r="I58">
            <v>433070</v>
          </cell>
        </row>
        <row r="59">
          <cell r="I59">
            <v>1400000</v>
          </cell>
        </row>
        <row r="60">
          <cell r="I60">
            <v>39370</v>
          </cell>
        </row>
        <row r="61">
          <cell r="I61">
            <v>236220</v>
          </cell>
        </row>
        <row r="62">
          <cell r="I62">
            <v>1299212</v>
          </cell>
        </row>
        <row r="63">
          <cell r="I63">
            <v>118110</v>
          </cell>
        </row>
        <row r="64">
          <cell r="I64">
            <v>1340120.02</v>
          </cell>
        </row>
        <row r="65">
          <cell r="I65">
            <v>850000</v>
          </cell>
        </row>
        <row r="66">
          <cell r="I66">
            <v>229500</v>
          </cell>
        </row>
        <row r="67">
          <cell r="I67">
            <v>311550</v>
          </cell>
        </row>
        <row r="68">
          <cell r="I68">
            <v>100000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.Önk."/>
      <sheetName val="Önk.A"/>
      <sheetName val="Bev.Hiv."/>
      <sheetName val="Hiv."/>
      <sheetName val="Szoc."/>
      <sheetName val="Támogatás"/>
      <sheetName val="SZLK"/>
      <sheetName val="Beruházás"/>
      <sheetName val="Bev.Óvoda"/>
      <sheetName val="Ovi"/>
      <sheetName val="Bev.Bölcsi"/>
      <sheetName val="Bölcsi"/>
      <sheetName val="Bev.Könyv."/>
      <sheetName val="Könyvtár"/>
    </sheetNames>
    <sheetDataSet>
      <sheetData sheetId="0">
        <row r="83">
          <cell r="F83">
            <v>91756399</v>
          </cell>
        </row>
      </sheetData>
      <sheetData sheetId="1">
        <row r="221">
          <cell r="F221">
            <v>62436120</v>
          </cell>
        </row>
        <row r="224">
          <cell r="F224">
            <v>0</v>
          </cell>
        </row>
      </sheetData>
      <sheetData sheetId="2">
        <row r="9">
          <cell r="L9">
            <v>1007763</v>
          </cell>
        </row>
      </sheetData>
      <sheetData sheetId="3">
        <row r="86">
          <cell r="I86">
            <v>0</v>
          </cell>
        </row>
        <row r="89">
          <cell r="I89">
            <v>0</v>
          </cell>
        </row>
      </sheetData>
      <sheetData sheetId="4">
        <row r="22">
          <cell r="F22">
            <v>13000000</v>
          </cell>
        </row>
      </sheetData>
      <sheetData sheetId="5">
        <row r="46">
          <cell r="G46">
            <v>58293713</v>
          </cell>
        </row>
      </sheetData>
      <sheetData sheetId="6"/>
      <sheetData sheetId="7">
        <row r="49">
          <cell r="E49">
            <v>10010236</v>
          </cell>
        </row>
      </sheetData>
      <sheetData sheetId="8">
        <row r="39">
          <cell r="E39">
            <v>19519685</v>
          </cell>
        </row>
      </sheetData>
      <sheetData sheetId="9">
        <row r="76">
          <cell r="I76">
            <v>151666857</v>
          </cell>
        </row>
      </sheetData>
      <sheetData sheetId="10">
        <row r="14">
          <cell r="E14">
            <v>7000000</v>
          </cell>
        </row>
      </sheetData>
      <sheetData sheetId="11">
        <row r="38">
          <cell r="H38">
            <v>25489987</v>
          </cell>
        </row>
      </sheetData>
      <sheetData sheetId="12">
        <row r="22">
          <cell r="D22">
            <v>400000</v>
          </cell>
        </row>
      </sheetData>
      <sheetData sheetId="13">
        <row r="44">
          <cell r="I44">
            <v>11931997</v>
          </cell>
        </row>
        <row r="45">
          <cell r="I45">
            <v>0</v>
          </cell>
        </row>
        <row r="48">
          <cell r="I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Y50"/>
  <sheetViews>
    <sheetView tabSelected="1" workbookViewId="0">
      <selection activeCell="K6" sqref="K6:K7"/>
    </sheetView>
  </sheetViews>
  <sheetFormatPr defaultColWidth="9.140625" defaultRowHeight="15" x14ac:dyDescent="0.25"/>
  <cols>
    <col min="1" max="1" width="9.140625" style="97"/>
    <col min="2" max="2" width="59" style="62" customWidth="1"/>
    <col min="3" max="3" width="8.5703125" style="62" customWidth="1"/>
    <col min="4" max="4" width="1.140625" style="62" hidden="1" customWidth="1"/>
    <col min="5" max="6" width="8.85546875" style="62" hidden="1" customWidth="1"/>
    <col min="7" max="7" width="20.28515625" style="94" customWidth="1"/>
    <col min="8" max="9" width="11.140625" style="62" bestFit="1" customWidth="1"/>
    <col min="10" max="10" width="9.140625" style="62"/>
    <col min="11" max="11" width="19.140625" style="62" customWidth="1"/>
    <col min="12" max="16384" width="9.140625" style="62"/>
  </cols>
  <sheetData>
    <row r="1" spans="1:987" x14ac:dyDescent="0.25">
      <c r="A1" s="324" t="s">
        <v>408</v>
      </c>
      <c r="B1" s="324"/>
      <c r="C1" s="324"/>
      <c r="D1" s="324"/>
      <c r="E1" s="324"/>
      <c r="F1" s="324"/>
      <c r="G1" s="324"/>
      <c r="H1" s="324"/>
      <c r="I1" s="324"/>
      <c r="J1" s="324"/>
    </row>
    <row r="2" spans="1:987" ht="13.9" x14ac:dyDescent="0.25">
      <c r="B2" s="227"/>
      <c r="C2" s="227"/>
      <c r="D2" s="227"/>
      <c r="E2" s="227"/>
      <c r="F2" s="227"/>
      <c r="G2" s="227"/>
    </row>
    <row r="3" spans="1:987" ht="22.15" customHeight="1" x14ac:dyDescent="0.25">
      <c r="A3" s="336" t="s">
        <v>207</v>
      </c>
      <c r="B3" s="336"/>
      <c r="C3" s="336"/>
      <c r="D3" s="336"/>
      <c r="E3" s="336"/>
      <c r="F3" s="336"/>
      <c r="G3" s="336"/>
      <c r="H3" s="336"/>
      <c r="I3" s="336"/>
      <c r="J3" s="33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  <c r="IW3" s="86"/>
      <c r="IX3" s="86"/>
      <c r="IY3" s="86"/>
      <c r="IZ3" s="86"/>
      <c r="JA3" s="86"/>
      <c r="JB3" s="86"/>
      <c r="JC3" s="86"/>
      <c r="JD3" s="86"/>
      <c r="JE3" s="86"/>
      <c r="JF3" s="86"/>
      <c r="JG3" s="86"/>
      <c r="JH3" s="86"/>
      <c r="JI3" s="86"/>
      <c r="JJ3" s="86"/>
      <c r="JK3" s="86"/>
      <c r="JL3" s="86"/>
      <c r="JM3" s="86"/>
      <c r="JN3" s="86"/>
      <c r="JO3" s="86"/>
      <c r="JP3" s="86"/>
      <c r="JQ3" s="86"/>
      <c r="JR3" s="86"/>
      <c r="JS3" s="86"/>
      <c r="JT3" s="86"/>
      <c r="JU3" s="86"/>
      <c r="JV3" s="86"/>
      <c r="JW3" s="86"/>
      <c r="JX3" s="86"/>
      <c r="JY3" s="86"/>
      <c r="JZ3" s="86"/>
      <c r="KA3" s="86"/>
      <c r="KB3" s="86"/>
      <c r="KC3" s="86"/>
      <c r="KD3" s="86"/>
      <c r="KE3" s="86"/>
      <c r="KF3" s="86"/>
      <c r="KG3" s="86"/>
      <c r="KH3" s="86"/>
      <c r="KI3" s="86"/>
      <c r="KJ3" s="86"/>
      <c r="KK3" s="86"/>
      <c r="KL3" s="86"/>
      <c r="KM3" s="86"/>
      <c r="KN3" s="86"/>
      <c r="KO3" s="86"/>
      <c r="KP3" s="86"/>
      <c r="KQ3" s="86"/>
      <c r="KR3" s="86"/>
      <c r="KS3" s="86"/>
      <c r="KT3" s="86"/>
      <c r="KU3" s="86"/>
      <c r="KV3" s="86"/>
      <c r="KW3" s="86"/>
      <c r="KX3" s="86"/>
      <c r="KY3" s="86"/>
      <c r="KZ3" s="86"/>
      <c r="LA3" s="86"/>
      <c r="LB3" s="86"/>
      <c r="LC3" s="86"/>
      <c r="LD3" s="86"/>
      <c r="LE3" s="86"/>
      <c r="LF3" s="86"/>
      <c r="LG3" s="86"/>
      <c r="LH3" s="86"/>
      <c r="LI3" s="86"/>
      <c r="LJ3" s="86"/>
      <c r="LK3" s="86"/>
      <c r="LL3" s="86"/>
      <c r="LM3" s="86"/>
      <c r="LN3" s="86"/>
      <c r="LO3" s="86"/>
      <c r="LP3" s="86"/>
      <c r="LQ3" s="86"/>
      <c r="LR3" s="86"/>
      <c r="LS3" s="86"/>
      <c r="LT3" s="86"/>
      <c r="LU3" s="86"/>
      <c r="LV3" s="86"/>
      <c r="LW3" s="86"/>
      <c r="LX3" s="86"/>
      <c r="LY3" s="86"/>
      <c r="LZ3" s="86"/>
      <c r="MA3" s="86"/>
      <c r="MB3" s="86"/>
      <c r="MC3" s="86"/>
      <c r="MD3" s="86"/>
      <c r="ME3" s="86"/>
      <c r="MF3" s="86"/>
      <c r="MG3" s="86"/>
      <c r="MH3" s="86"/>
      <c r="MI3" s="86"/>
      <c r="MJ3" s="86"/>
      <c r="MK3" s="86"/>
      <c r="ML3" s="86"/>
      <c r="MM3" s="86"/>
      <c r="MN3" s="86"/>
      <c r="MO3" s="86"/>
      <c r="MP3" s="86"/>
      <c r="MQ3" s="86"/>
      <c r="MR3" s="86"/>
      <c r="MS3" s="86"/>
      <c r="MT3" s="86"/>
      <c r="MU3" s="86"/>
      <c r="MV3" s="86"/>
      <c r="MW3" s="86"/>
      <c r="MX3" s="86"/>
      <c r="MY3" s="86"/>
      <c r="MZ3" s="86"/>
      <c r="NA3" s="86"/>
      <c r="NB3" s="86"/>
      <c r="NC3" s="86"/>
      <c r="ND3" s="86"/>
      <c r="NE3" s="86"/>
      <c r="NF3" s="86"/>
      <c r="NG3" s="86"/>
      <c r="NH3" s="86"/>
      <c r="NI3" s="86"/>
      <c r="NJ3" s="86"/>
      <c r="NK3" s="86"/>
      <c r="NL3" s="86"/>
      <c r="NM3" s="86"/>
      <c r="NN3" s="86"/>
      <c r="NO3" s="86"/>
      <c r="NP3" s="86"/>
      <c r="NQ3" s="86"/>
      <c r="NR3" s="86"/>
      <c r="NS3" s="86"/>
      <c r="NT3" s="86"/>
      <c r="NU3" s="86"/>
      <c r="NV3" s="86"/>
      <c r="NW3" s="86"/>
      <c r="NX3" s="86"/>
      <c r="NY3" s="86"/>
      <c r="NZ3" s="86"/>
      <c r="OA3" s="86"/>
      <c r="OB3" s="86"/>
      <c r="OC3" s="86"/>
      <c r="OD3" s="86"/>
      <c r="OE3" s="86"/>
      <c r="OF3" s="86"/>
      <c r="OG3" s="86"/>
      <c r="OH3" s="86"/>
      <c r="OI3" s="86"/>
      <c r="OJ3" s="86"/>
      <c r="OK3" s="86"/>
      <c r="OL3" s="86"/>
      <c r="OM3" s="86"/>
      <c r="ON3" s="86"/>
      <c r="OO3" s="86"/>
      <c r="OP3" s="86"/>
      <c r="OQ3" s="86"/>
      <c r="OR3" s="86"/>
      <c r="OS3" s="86"/>
      <c r="OT3" s="86"/>
      <c r="OU3" s="86"/>
      <c r="OV3" s="86"/>
      <c r="OW3" s="86"/>
      <c r="OX3" s="86"/>
      <c r="OY3" s="86"/>
      <c r="OZ3" s="86"/>
      <c r="PA3" s="86"/>
      <c r="PB3" s="86"/>
      <c r="PC3" s="86"/>
      <c r="PD3" s="86"/>
      <c r="PE3" s="86"/>
      <c r="PF3" s="86"/>
      <c r="PG3" s="86"/>
      <c r="PH3" s="86"/>
      <c r="PI3" s="86"/>
      <c r="PJ3" s="86"/>
      <c r="PK3" s="86"/>
      <c r="PL3" s="86"/>
      <c r="PM3" s="86"/>
      <c r="PN3" s="86"/>
      <c r="PO3" s="86"/>
      <c r="PP3" s="86"/>
      <c r="PQ3" s="86"/>
      <c r="PR3" s="86"/>
      <c r="PS3" s="86"/>
      <c r="PT3" s="86"/>
      <c r="PU3" s="86"/>
      <c r="PV3" s="86"/>
      <c r="PW3" s="86"/>
      <c r="PX3" s="86"/>
      <c r="PY3" s="86"/>
      <c r="PZ3" s="86"/>
      <c r="QA3" s="86"/>
      <c r="QB3" s="86"/>
      <c r="QC3" s="86"/>
      <c r="QD3" s="86"/>
      <c r="QE3" s="86"/>
      <c r="QF3" s="86"/>
      <c r="QG3" s="86"/>
      <c r="QH3" s="86"/>
      <c r="QI3" s="86"/>
      <c r="QJ3" s="86"/>
      <c r="QK3" s="86"/>
      <c r="QL3" s="86"/>
      <c r="QM3" s="86"/>
      <c r="QN3" s="86"/>
      <c r="QO3" s="86"/>
      <c r="QP3" s="86"/>
      <c r="QQ3" s="86"/>
      <c r="QR3" s="86"/>
      <c r="QS3" s="86"/>
      <c r="QT3" s="86"/>
      <c r="QU3" s="86"/>
      <c r="QV3" s="86"/>
      <c r="QW3" s="86"/>
      <c r="QX3" s="86"/>
      <c r="QY3" s="86"/>
      <c r="QZ3" s="86"/>
      <c r="RA3" s="86"/>
      <c r="RB3" s="86"/>
      <c r="RC3" s="86"/>
      <c r="RD3" s="86"/>
      <c r="RE3" s="86"/>
      <c r="RF3" s="86"/>
      <c r="RG3" s="86"/>
      <c r="RH3" s="86"/>
      <c r="RI3" s="86"/>
      <c r="RJ3" s="86"/>
      <c r="RK3" s="86"/>
      <c r="RL3" s="86"/>
      <c r="RM3" s="86"/>
      <c r="RN3" s="86"/>
      <c r="RO3" s="86"/>
      <c r="RP3" s="86"/>
      <c r="RQ3" s="86"/>
      <c r="RR3" s="86"/>
      <c r="RS3" s="86"/>
      <c r="RT3" s="86"/>
      <c r="RU3" s="86"/>
      <c r="RV3" s="86"/>
      <c r="RW3" s="86"/>
      <c r="RX3" s="86"/>
      <c r="RY3" s="86"/>
      <c r="RZ3" s="86"/>
      <c r="SA3" s="86"/>
      <c r="SB3" s="86"/>
      <c r="SC3" s="86"/>
      <c r="SD3" s="86"/>
      <c r="SE3" s="86"/>
      <c r="SF3" s="86"/>
      <c r="SG3" s="86"/>
      <c r="SH3" s="86"/>
      <c r="SI3" s="86"/>
      <c r="SJ3" s="86"/>
      <c r="SK3" s="86"/>
      <c r="SL3" s="86"/>
      <c r="SM3" s="86"/>
      <c r="SN3" s="86"/>
      <c r="SO3" s="86"/>
      <c r="SP3" s="86"/>
      <c r="SQ3" s="86"/>
      <c r="SR3" s="86"/>
      <c r="SS3" s="86"/>
      <c r="ST3" s="86"/>
      <c r="SU3" s="86"/>
      <c r="SV3" s="86"/>
      <c r="SW3" s="86"/>
      <c r="SX3" s="86"/>
      <c r="SY3" s="86"/>
      <c r="SZ3" s="86"/>
      <c r="TA3" s="86"/>
      <c r="TB3" s="86"/>
      <c r="TC3" s="86"/>
      <c r="TD3" s="86"/>
      <c r="TE3" s="86"/>
      <c r="TF3" s="86"/>
      <c r="TG3" s="86"/>
      <c r="TH3" s="86"/>
      <c r="TI3" s="86"/>
      <c r="TJ3" s="86"/>
      <c r="TK3" s="86"/>
      <c r="TL3" s="86"/>
      <c r="TM3" s="86"/>
      <c r="TN3" s="86"/>
      <c r="TO3" s="86"/>
      <c r="TP3" s="86"/>
      <c r="TQ3" s="86"/>
      <c r="TR3" s="86"/>
      <c r="TS3" s="86"/>
      <c r="TT3" s="86"/>
      <c r="TU3" s="86"/>
      <c r="TV3" s="86"/>
      <c r="TW3" s="86"/>
      <c r="TX3" s="86"/>
      <c r="TY3" s="86"/>
      <c r="TZ3" s="86"/>
      <c r="UA3" s="86"/>
      <c r="UB3" s="86"/>
      <c r="UC3" s="86"/>
      <c r="UD3" s="86"/>
      <c r="UE3" s="86"/>
      <c r="UF3" s="86"/>
      <c r="UG3" s="86"/>
      <c r="UH3" s="86"/>
      <c r="UI3" s="86"/>
      <c r="UJ3" s="86"/>
      <c r="UK3" s="86"/>
      <c r="UL3" s="86"/>
      <c r="UM3" s="86"/>
      <c r="UN3" s="86"/>
      <c r="UO3" s="86"/>
      <c r="UP3" s="86"/>
      <c r="UQ3" s="86"/>
      <c r="UR3" s="86"/>
      <c r="US3" s="86"/>
      <c r="UT3" s="86"/>
      <c r="UU3" s="86"/>
      <c r="UV3" s="86"/>
      <c r="UW3" s="86"/>
      <c r="UX3" s="86"/>
      <c r="UY3" s="86"/>
      <c r="UZ3" s="86"/>
      <c r="VA3" s="86"/>
      <c r="VB3" s="86"/>
      <c r="VC3" s="86"/>
      <c r="VD3" s="86"/>
      <c r="VE3" s="86"/>
      <c r="VF3" s="86"/>
      <c r="VG3" s="86"/>
      <c r="VH3" s="86"/>
      <c r="VI3" s="86"/>
      <c r="VJ3" s="86"/>
      <c r="VK3" s="86"/>
      <c r="VL3" s="86"/>
      <c r="VM3" s="86"/>
      <c r="VN3" s="86"/>
      <c r="VO3" s="86"/>
      <c r="VP3" s="86"/>
      <c r="VQ3" s="86"/>
      <c r="VR3" s="86"/>
      <c r="VS3" s="86"/>
      <c r="VT3" s="86"/>
      <c r="VU3" s="86"/>
      <c r="VV3" s="86"/>
      <c r="VW3" s="86"/>
      <c r="VX3" s="86"/>
      <c r="VY3" s="86"/>
      <c r="VZ3" s="86"/>
      <c r="WA3" s="86"/>
      <c r="WB3" s="86"/>
      <c r="WC3" s="86"/>
      <c r="WD3" s="86"/>
      <c r="WE3" s="86"/>
      <c r="WF3" s="86"/>
      <c r="WG3" s="86"/>
      <c r="WH3" s="86"/>
      <c r="WI3" s="86"/>
      <c r="WJ3" s="86"/>
      <c r="WK3" s="86"/>
      <c r="WL3" s="86"/>
      <c r="WM3" s="86"/>
      <c r="WN3" s="86"/>
      <c r="WO3" s="86"/>
      <c r="WP3" s="86"/>
      <c r="WQ3" s="86"/>
      <c r="WR3" s="86"/>
      <c r="WS3" s="86"/>
      <c r="WT3" s="86"/>
      <c r="WU3" s="86"/>
      <c r="WV3" s="86"/>
      <c r="WW3" s="86"/>
      <c r="WX3" s="86"/>
      <c r="WY3" s="86"/>
      <c r="WZ3" s="86"/>
      <c r="XA3" s="86"/>
      <c r="XB3" s="86"/>
      <c r="XC3" s="86"/>
      <c r="XD3" s="86"/>
      <c r="XE3" s="86"/>
      <c r="XF3" s="86"/>
      <c r="XG3" s="86"/>
      <c r="XH3" s="86"/>
      <c r="XI3" s="86"/>
      <c r="XJ3" s="86"/>
      <c r="XK3" s="86"/>
      <c r="XL3" s="86"/>
      <c r="XM3" s="86"/>
      <c r="XN3" s="86"/>
      <c r="XO3" s="86"/>
      <c r="XP3" s="86"/>
      <c r="XQ3" s="86"/>
      <c r="XR3" s="86"/>
      <c r="XS3" s="86"/>
      <c r="XT3" s="86"/>
      <c r="XU3" s="86"/>
      <c r="XV3" s="86"/>
      <c r="XW3" s="86"/>
      <c r="XX3" s="86"/>
      <c r="XY3" s="86"/>
      <c r="XZ3" s="86"/>
      <c r="YA3" s="86"/>
      <c r="YB3" s="86"/>
      <c r="YC3" s="86"/>
      <c r="YD3" s="86"/>
      <c r="YE3" s="86"/>
      <c r="YF3" s="86"/>
      <c r="YG3" s="86"/>
      <c r="YH3" s="86"/>
      <c r="YI3" s="86"/>
      <c r="YJ3" s="86"/>
      <c r="YK3" s="86"/>
      <c r="YL3" s="86"/>
      <c r="YM3" s="86"/>
      <c r="YN3" s="86"/>
      <c r="YO3" s="86"/>
      <c r="YP3" s="86"/>
      <c r="YQ3" s="86"/>
      <c r="YR3" s="86"/>
      <c r="YS3" s="86"/>
      <c r="YT3" s="86"/>
      <c r="YU3" s="86"/>
      <c r="YV3" s="86"/>
      <c r="YW3" s="86"/>
      <c r="YX3" s="86"/>
      <c r="YY3" s="86"/>
      <c r="YZ3" s="86"/>
      <c r="ZA3" s="86"/>
      <c r="ZB3" s="86"/>
      <c r="ZC3" s="86"/>
      <c r="ZD3" s="86"/>
      <c r="ZE3" s="86"/>
      <c r="ZF3" s="86"/>
      <c r="ZG3" s="86"/>
      <c r="ZH3" s="86"/>
      <c r="ZI3" s="86"/>
      <c r="ZJ3" s="86"/>
      <c r="ZK3" s="86"/>
      <c r="ZL3" s="86"/>
      <c r="ZM3" s="86"/>
      <c r="ZN3" s="86"/>
      <c r="ZO3" s="86"/>
      <c r="ZP3" s="86"/>
      <c r="ZQ3" s="86"/>
      <c r="ZR3" s="86"/>
      <c r="ZS3" s="86"/>
      <c r="ZT3" s="86"/>
      <c r="ZU3" s="86"/>
      <c r="ZV3" s="86"/>
      <c r="ZW3" s="86"/>
      <c r="ZX3" s="86"/>
      <c r="ZY3" s="86"/>
      <c r="ZZ3" s="86"/>
      <c r="AAA3" s="86"/>
      <c r="AAB3" s="86"/>
      <c r="AAC3" s="86"/>
      <c r="AAD3" s="86"/>
      <c r="AAE3" s="86"/>
      <c r="AAF3" s="86"/>
      <c r="AAG3" s="86"/>
      <c r="AAH3" s="86"/>
      <c r="AAI3" s="86"/>
      <c r="AAJ3" s="86"/>
      <c r="AAK3" s="86"/>
      <c r="AAL3" s="86"/>
      <c r="AAM3" s="86"/>
      <c r="AAN3" s="86"/>
      <c r="AAO3" s="86"/>
      <c r="AAP3" s="86"/>
      <c r="AAQ3" s="86"/>
      <c r="AAR3" s="86"/>
      <c r="AAS3" s="86"/>
      <c r="AAT3" s="86"/>
      <c r="AAU3" s="86"/>
      <c r="AAV3" s="86"/>
      <c r="AAW3" s="86"/>
      <c r="AAX3" s="86"/>
      <c r="AAY3" s="86"/>
      <c r="AAZ3" s="86"/>
      <c r="ABA3" s="86"/>
      <c r="ABB3" s="86"/>
      <c r="ABC3" s="86"/>
      <c r="ABD3" s="86"/>
      <c r="ABE3" s="86"/>
      <c r="ABF3" s="86"/>
      <c r="ABG3" s="86"/>
      <c r="ABH3" s="86"/>
      <c r="ABI3" s="86"/>
      <c r="ABJ3" s="86"/>
      <c r="ABK3" s="86"/>
      <c r="ABL3" s="86"/>
      <c r="ABM3" s="86"/>
      <c r="ABN3" s="86"/>
      <c r="ABO3" s="86"/>
      <c r="ABP3" s="86"/>
      <c r="ABQ3" s="86"/>
      <c r="ABR3" s="86"/>
      <c r="ABS3" s="86"/>
      <c r="ABT3" s="86"/>
      <c r="ABU3" s="86"/>
      <c r="ABV3" s="86"/>
      <c r="ABW3" s="86"/>
      <c r="ABX3" s="86"/>
      <c r="ABY3" s="86"/>
      <c r="ABZ3" s="86"/>
      <c r="ACA3" s="86"/>
      <c r="ACB3" s="86"/>
      <c r="ACC3" s="86"/>
      <c r="ACD3" s="86"/>
      <c r="ACE3" s="86"/>
      <c r="ACF3" s="86"/>
      <c r="ACG3" s="86"/>
      <c r="ACH3" s="86"/>
      <c r="ACI3" s="86"/>
      <c r="ACJ3" s="86"/>
      <c r="ACK3" s="86"/>
      <c r="ACL3" s="86"/>
      <c r="ACM3" s="86"/>
      <c r="ACN3" s="86"/>
      <c r="ACO3" s="86"/>
      <c r="ACP3" s="86"/>
      <c r="ACQ3" s="86"/>
      <c r="ACR3" s="86"/>
      <c r="ACS3" s="86"/>
      <c r="ACT3" s="86"/>
      <c r="ACU3" s="86"/>
      <c r="ACV3" s="86"/>
      <c r="ACW3" s="86"/>
      <c r="ACX3" s="86"/>
      <c r="ACY3" s="86"/>
      <c r="ACZ3" s="86"/>
      <c r="ADA3" s="86"/>
      <c r="ADB3" s="86"/>
      <c r="ADC3" s="86"/>
      <c r="ADD3" s="86"/>
      <c r="ADE3" s="86"/>
      <c r="ADF3" s="86"/>
      <c r="ADG3" s="86"/>
      <c r="ADH3" s="86"/>
      <c r="ADI3" s="86"/>
      <c r="ADJ3" s="86"/>
      <c r="ADK3" s="86"/>
      <c r="ADL3" s="86"/>
      <c r="ADM3" s="86"/>
      <c r="ADN3" s="86"/>
      <c r="ADO3" s="86"/>
      <c r="ADP3" s="86"/>
      <c r="ADQ3" s="86"/>
      <c r="ADR3" s="86"/>
      <c r="ADS3" s="86"/>
      <c r="ADT3" s="86"/>
      <c r="ADU3" s="86"/>
      <c r="ADV3" s="86"/>
      <c r="ADW3" s="86"/>
      <c r="ADX3" s="86"/>
      <c r="ADY3" s="86"/>
      <c r="ADZ3" s="86"/>
      <c r="AEA3" s="86"/>
      <c r="AEB3" s="86"/>
      <c r="AEC3" s="86"/>
      <c r="AED3" s="86"/>
      <c r="AEE3" s="86"/>
      <c r="AEF3" s="86"/>
      <c r="AEG3" s="86"/>
      <c r="AEH3" s="86"/>
      <c r="AEI3" s="86"/>
      <c r="AEJ3" s="86"/>
      <c r="AEK3" s="86"/>
      <c r="AEL3" s="86"/>
      <c r="AEM3" s="86"/>
      <c r="AEN3" s="86"/>
      <c r="AEO3" s="86"/>
      <c r="AEP3" s="86"/>
      <c r="AEQ3" s="86"/>
      <c r="AER3" s="86"/>
      <c r="AES3" s="86"/>
      <c r="AET3" s="86"/>
      <c r="AEU3" s="86"/>
      <c r="AEV3" s="86"/>
      <c r="AEW3" s="86"/>
      <c r="AEX3" s="86"/>
      <c r="AEY3" s="86"/>
      <c r="AEZ3" s="86"/>
      <c r="AFA3" s="86"/>
      <c r="AFB3" s="86"/>
      <c r="AFC3" s="86"/>
      <c r="AFD3" s="86"/>
      <c r="AFE3" s="86"/>
      <c r="AFF3" s="86"/>
      <c r="AFG3" s="86"/>
      <c r="AFH3" s="86"/>
      <c r="AFI3" s="86"/>
      <c r="AFJ3" s="86"/>
      <c r="AFK3" s="86"/>
      <c r="AFL3" s="86"/>
      <c r="AFM3" s="86"/>
      <c r="AFN3" s="86"/>
      <c r="AFO3" s="86"/>
      <c r="AFP3" s="86"/>
      <c r="AFQ3" s="86"/>
      <c r="AFR3" s="86"/>
      <c r="AFS3" s="86"/>
      <c r="AFT3" s="86"/>
      <c r="AFU3" s="86"/>
      <c r="AFV3" s="86"/>
      <c r="AFW3" s="86"/>
      <c r="AFX3" s="86"/>
      <c r="AFY3" s="86"/>
      <c r="AFZ3" s="86"/>
      <c r="AGA3" s="86"/>
      <c r="AGB3" s="86"/>
      <c r="AGC3" s="86"/>
      <c r="AGD3" s="86"/>
      <c r="AGE3" s="86"/>
      <c r="AGF3" s="86"/>
      <c r="AGG3" s="86"/>
      <c r="AGH3" s="86"/>
      <c r="AGI3" s="86"/>
      <c r="AGJ3" s="86"/>
      <c r="AGK3" s="86"/>
      <c r="AGL3" s="86"/>
      <c r="AGM3" s="86"/>
      <c r="AGN3" s="86"/>
      <c r="AGO3" s="86"/>
      <c r="AGP3" s="86"/>
      <c r="AGQ3" s="86"/>
      <c r="AGR3" s="86"/>
      <c r="AGS3" s="86"/>
      <c r="AGT3" s="86"/>
      <c r="AGU3" s="86"/>
      <c r="AGV3" s="86"/>
      <c r="AGW3" s="86"/>
      <c r="AGX3" s="86"/>
      <c r="AGY3" s="86"/>
      <c r="AGZ3" s="86"/>
      <c r="AHA3" s="86"/>
      <c r="AHB3" s="86"/>
      <c r="AHC3" s="86"/>
      <c r="AHD3" s="86"/>
      <c r="AHE3" s="86"/>
      <c r="AHF3" s="86"/>
      <c r="AHG3" s="86"/>
      <c r="AHH3" s="86"/>
      <c r="AHI3" s="86"/>
      <c r="AHJ3" s="86"/>
      <c r="AHK3" s="86"/>
      <c r="AHL3" s="86"/>
      <c r="AHM3" s="86"/>
      <c r="AHN3" s="86"/>
      <c r="AHO3" s="86"/>
      <c r="AHP3" s="86"/>
      <c r="AHQ3" s="86"/>
      <c r="AHR3" s="86"/>
      <c r="AHS3" s="86"/>
      <c r="AHT3" s="86"/>
      <c r="AHU3" s="86"/>
      <c r="AHV3" s="86"/>
      <c r="AHW3" s="86"/>
      <c r="AHX3" s="86"/>
      <c r="AHY3" s="86"/>
      <c r="AHZ3" s="86"/>
      <c r="AIA3" s="86"/>
      <c r="AIB3" s="86"/>
      <c r="AIC3" s="86"/>
      <c r="AID3" s="86"/>
      <c r="AIE3" s="86"/>
      <c r="AIF3" s="86"/>
      <c r="AIG3" s="86"/>
      <c r="AIH3" s="86"/>
      <c r="AII3" s="86"/>
      <c r="AIJ3" s="86"/>
      <c r="AIK3" s="86"/>
      <c r="AIL3" s="86"/>
      <c r="AIM3" s="86"/>
      <c r="AIN3" s="86"/>
      <c r="AIO3" s="86"/>
      <c r="AIP3" s="86"/>
      <c r="AIQ3" s="86"/>
      <c r="AIR3" s="86"/>
      <c r="AIS3" s="86"/>
      <c r="AIT3" s="86"/>
      <c r="AIU3" s="86"/>
      <c r="AIV3" s="86"/>
      <c r="AIW3" s="86"/>
      <c r="AIX3" s="86"/>
      <c r="AIY3" s="86"/>
      <c r="AIZ3" s="86"/>
      <c r="AJA3" s="86"/>
      <c r="AJB3" s="86"/>
      <c r="AJC3" s="86"/>
      <c r="AJD3" s="86"/>
      <c r="AJE3" s="86"/>
      <c r="AJF3" s="86"/>
      <c r="AJG3" s="86"/>
      <c r="AJH3" s="86"/>
      <c r="AJI3" s="86"/>
      <c r="AJJ3" s="86"/>
      <c r="AJK3" s="86"/>
      <c r="AJL3" s="86"/>
      <c r="AJM3" s="86"/>
      <c r="AJN3" s="86"/>
      <c r="AJO3" s="86"/>
      <c r="AJP3" s="86"/>
      <c r="AJQ3" s="86"/>
      <c r="AJR3" s="86"/>
      <c r="AJS3" s="86"/>
      <c r="AJT3" s="86"/>
      <c r="AJU3" s="86"/>
      <c r="AJV3" s="86"/>
      <c r="AJW3" s="86"/>
      <c r="AJX3" s="86"/>
      <c r="AJY3" s="86"/>
      <c r="AJZ3" s="86"/>
      <c r="AKA3" s="86"/>
      <c r="AKB3" s="86"/>
      <c r="AKC3" s="86"/>
      <c r="AKD3" s="86"/>
      <c r="AKE3" s="86"/>
      <c r="AKF3" s="86"/>
      <c r="AKG3" s="86"/>
      <c r="AKH3" s="86"/>
      <c r="AKI3" s="86"/>
      <c r="AKJ3" s="86"/>
      <c r="AKK3" s="86"/>
      <c r="AKL3" s="86"/>
      <c r="AKM3" s="86"/>
      <c r="AKN3" s="86"/>
      <c r="AKO3" s="86"/>
      <c r="AKP3" s="86"/>
      <c r="AKQ3" s="86"/>
      <c r="AKR3" s="86"/>
      <c r="AKS3" s="86"/>
      <c r="AKT3" s="86"/>
      <c r="AKU3" s="86"/>
      <c r="AKV3" s="86"/>
    </row>
    <row r="4" spans="1:987" ht="22.15" customHeight="1" x14ac:dyDescent="0.25">
      <c r="A4" s="336" t="s">
        <v>208</v>
      </c>
      <c r="B4" s="336"/>
      <c r="C4" s="336"/>
      <c r="D4" s="336"/>
      <c r="E4" s="336"/>
      <c r="F4" s="336"/>
      <c r="G4" s="336"/>
      <c r="H4" s="336"/>
      <c r="I4" s="336"/>
      <c r="J4" s="33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  <c r="IW4" s="86"/>
      <c r="IX4" s="86"/>
      <c r="IY4" s="86"/>
      <c r="IZ4" s="86"/>
      <c r="JA4" s="86"/>
      <c r="JB4" s="86"/>
      <c r="JC4" s="86"/>
      <c r="JD4" s="86"/>
      <c r="JE4" s="86"/>
      <c r="JF4" s="86"/>
      <c r="JG4" s="86"/>
      <c r="JH4" s="86"/>
      <c r="JI4" s="86"/>
      <c r="JJ4" s="86"/>
      <c r="JK4" s="86"/>
      <c r="JL4" s="86"/>
      <c r="JM4" s="86"/>
      <c r="JN4" s="86"/>
      <c r="JO4" s="86"/>
      <c r="JP4" s="86"/>
      <c r="JQ4" s="86"/>
      <c r="JR4" s="86"/>
      <c r="JS4" s="86"/>
      <c r="JT4" s="86"/>
      <c r="JU4" s="86"/>
      <c r="JV4" s="86"/>
      <c r="JW4" s="86"/>
      <c r="JX4" s="86"/>
      <c r="JY4" s="86"/>
      <c r="JZ4" s="86"/>
      <c r="KA4" s="86"/>
      <c r="KB4" s="86"/>
      <c r="KC4" s="86"/>
      <c r="KD4" s="86"/>
      <c r="KE4" s="86"/>
      <c r="KF4" s="86"/>
      <c r="KG4" s="86"/>
      <c r="KH4" s="86"/>
      <c r="KI4" s="86"/>
      <c r="KJ4" s="86"/>
      <c r="KK4" s="86"/>
      <c r="KL4" s="86"/>
      <c r="KM4" s="86"/>
      <c r="KN4" s="86"/>
      <c r="KO4" s="86"/>
      <c r="KP4" s="86"/>
      <c r="KQ4" s="86"/>
      <c r="KR4" s="86"/>
      <c r="KS4" s="86"/>
      <c r="KT4" s="86"/>
      <c r="KU4" s="86"/>
      <c r="KV4" s="86"/>
      <c r="KW4" s="86"/>
      <c r="KX4" s="86"/>
      <c r="KY4" s="86"/>
      <c r="KZ4" s="86"/>
      <c r="LA4" s="86"/>
      <c r="LB4" s="86"/>
      <c r="LC4" s="86"/>
      <c r="LD4" s="86"/>
      <c r="LE4" s="86"/>
      <c r="LF4" s="86"/>
      <c r="LG4" s="86"/>
      <c r="LH4" s="86"/>
      <c r="LI4" s="86"/>
      <c r="LJ4" s="86"/>
      <c r="LK4" s="86"/>
      <c r="LL4" s="86"/>
      <c r="LM4" s="86"/>
      <c r="LN4" s="86"/>
      <c r="LO4" s="86"/>
      <c r="LP4" s="86"/>
      <c r="LQ4" s="86"/>
      <c r="LR4" s="86"/>
      <c r="LS4" s="86"/>
      <c r="LT4" s="86"/>
      <c r="LU4" s="86"/>
      <c r="LV4" s="86"/>
      <c r="LW4" s="86"/>
      <c r="LX4" s="86"/>
      <c r="LY4" s="86"/>
      <c r="LZ4" s="86"/>
      <c r="MA4" s="86"/>
      <c r="MB4" s="86"/>
      <c r="MC4" s="86"/>
      <c r="MD4" s="86"/>
      <c r="ME4" s="86"/>
      <c r="MF4" s="86"/>
      <c r="MG4" s="86"/>
      <c r="MH4" s="86"/>
      <c r="MI4" s="86"/>
      <c r="MJ4" s="86"/>
      <c r="MK4" s="86"/>
      <c r="ML4" s="86"/>
      <c r="MM4" s="86"/>
      <c r="MN4" s="86"/>
      <c r="MO4" s="86"/>
      <c r="MP4" s="86"/>
      <c r="MQ4" s="86"/>
      <c r="MR4" s="86"/>
      <c r="MS4" s="86"/>
      <c r="MT4" s="86"/>
      <c r="MU4" s="86"/>
      <c r="MV4" s="86"/>
      <c r="MW4" s="86"/>
      <c r="MX4" s="86"/>
      <c r="MY4" s="86"/>
      <c r="MZ4" s="86"/>
      <c r="NA4" s="86"/>
      <c r="NB4" s="86"/>
      <c r="NC4" s="86"/>
      <c r="ND4" s="86"/>
      <c r="NE4" s="86"/>
      <c r="NF4" s="86"/>
      <c r="NG4" s="86"/>
      <c r="NH4" s="86"/>
      <c r="NI4" s="86"/>
      <c r="NJ4" s="86"/>
      <c r="NK4" s="86"/>
      <c r="NL4" s="86"/>
      <c r="NM4" s="86"/>
      <c r="NN4" s="86"/>
      <c r="NO4" s="86"/>
      <c r="NP4" s="86"/>
      <c r="NQ4" s="86"/>
      <c r="NR4" s="86"/>
      <c r="NS4" s="86"/>
      <c r="NT4" s="86"/>
      <c r="NU4" s="86"/>
      <c r="NV4" s="86"/>
      <c r="NW4" s="86"/>
      <c r="NX4" s="86"/>
      <c r="NY4" s="86"/>
      <c r="NZ4" s="86"/>
      <c r="OA4" s="86"/>
      <c r="OB4" s="86"/>
      <c r="OC4" s="86"/>
      <c r="OD4" s="86"/>
      <c r="OE4" s="86"/>
      <c r="OF4" s="86"/>
      <c r="OG4" s="86"/>
      <c r="OH4" s="86"/>
      <c r="OI4" s="86"/>
      <c r="OJ4" s="86"/>
      <c r="OK4" s="86"/>
      <c r="OL4" s="86"/>
      <c r="OM4" s="86"/>
      <c r="ON4" s="86"/>
      <c r="OO4" s="86"/>
      <c r="OP4" s="86"/>
      <c r="OQ4" s="86"/>
      <c r="OR4" s="86"/>
      <c r="OS4" s="86"/>
      <c r="OT4" s="86"/>
      <c r="OU4" s="86"/>
      <c r="OV4" s="86"/>
      <c r="OW4" s="86"/>
      <c r="OX4" s="86"/>
      <c r="OY4" s="86"/>
      <c r="OZ4" s="86"/>
      <c r="PA4" s="86"/>
      <c r="PB4" s="86"/>
      <c r="PC4" s="86"/>
      <c r="PD4" s="86"/>
      <c r="PE4" s="86"/>
      <c r="PF4" s="86"/>
      <c r="PG4" s="86"/>
      <c r="PH4" s="86"/>
      <c r="PI4" s="86"/>
      <c r="PJ4" s="86"/>
      <c r="PK4" s="86"/>
      <c r="PL4" s="86"/>
      <c r="PM4" s="86"/>
      <c r="PN4" s="86"/>
      <c r="PO4" s="86"/>
      <c r="PP4" s="86"/>
      <c r="PQ4" s="86"/>
      <c r="PR4" s="86"/>
      <c r="PS4" s="86"/>
      <c r="PT4" s="86"/>
      <c r="PU4" s="86"/>
      <c r="PV4" s="86"/>
      <c r="PW4" s="86"/>
      <c r="PX4" s="86"/>
      <c r="PY4" s="86"/>
      <c r="PZ4" s="86"/>
      <c r="QA4" s="86"/>
      <c r="QB4" s="86"/>
      <c r="QC4" s="86"/>
      <c r="QD4" s="86"/>
      <c r="QE4" s="86"/>
      <c r="QF4" s="86"/>
      <c r="QG4" s="86"/>
      <c r="QH4" s="86"/>
      <c r="QI4" s="86"/>
      <c r="QJ4" s="86"/>
      <c r="QK4" s="86"/>
      <c r="QL4" s="86"/>
      <c r="QM4" s="86"/>
      <c r="QN4" s="86"/>
      <c r="QO4" s="86"/>
      <c r="QP4" s="86"/>
      <c r="QQ4" s="86"/>
      <c r="QR4" s="86"/>
      <c r="QS4" s="86"/>
      <c r="QT4" s="86"/>
      <c r="QU4" s="86"/>
      <c r="QV4" s="86"/>
      <c r="QW4" s="86"/>
      <c r="QX4" s="86"/>
      <c r="QY4" s="86"/>
      <c r="QZ4" s="86"/>
      <c r="RA4" s="86"/>
      <c r="RB4" s="86"/>
      <c r="RC4" s="86"/>
      <c r="RD4" s="86"/>
      <c r="RE4" s="86"/>
      <c r="RF4" s="86"/>
      <c r="RG4" s="86"/>
      <c r="RH4" s="86"/>
      <c r="RI4" s="86"/>
      <c r="RJ4" s="86"/>
      <c r="RK4" s="86"/>
      <c r="RL4" s="86"/>
      <c r="RM4" s="86"/>
      <c r="RN4" s="86"/>
      <c r="RO4" s="86"/>
      <c r="RP4" s="86"/>
      <c r="RQ4" s="86"/>
      <c r="RR4" s="86"/>
      <c r="RS4" s="86"/>
      <c r="RT4" s="86"/>
      <c r="RU4" s="86"/>
      <c r="RV4" s="86"/>
      <c r="RW4" s="86"/>
      <c r="RX4" s="86"/>
      <c r="RY4" s="86"/>
      <c r="RZ4" s="86"/>
      <c r="SA4" s="86"/>
      <c r="SB4" s="86"/>
      <c r="SC4" s="86"/>
      <c r="SD4" s="86"/>
      <c r="SE4" s="86"/>
      <c r="SF4" s="86"/>
      <c r="SG4" s="86"/>
      <c r="SH4" s="86"/>
      <c r="SI4" s="86"/>
      <c r="SJ4" s="86"/>
      <c r="SK4" s="86"/>
      <c r="SL4" s="86"/>
      <c r="SM4" s="86"/>
      <c r="SN4" s="86"/>
      <c r="SO4" s="86"/>
      <c r="SP4" s="86"/>
      <c r="SQ4" s="86"/>
      <c r="SR4" s="86"/>
      <c r="SS4" s="86"/>
      <c r="ST4" s="86"/>
      <c r="SU4" s="86"/>
      <c r="SV4" s="86"/>
      <c r="SW4" s="86"/>
      <c r="SX4" s="86"/>
      <c r="SY4" s="86"/>
      <c r="SZ4" s="86"/>
      <c r="TA4" s="86"/>
      <c r="TB4" s="86"/>
      <c r="TC4" s="86"/>
      <c r="TD4" s="86"/>
      <c r="TE4" s="86"/>
      <c r="TF4" s="86"/>
      <c r="TG4" s="86"/>
      <c r="TH4" s="86"/>
      <c r="TI4" s="86"/>
      <c r="TJ4" s="86"/>
      <c r="TK4" s="86"/>
      <c r="TL4" s="86"/>
      <c r="TM4" s="86"/>
      <c r="TN4" s="86"/>
      <c r="TO4" s="86"/>
      <c r="TP4" s="86"/>
      <c r="TQ4" s="86"/>
      <c r="TR4" s="86"/>
      <c r="TS4" s="86"/>
      <c r="TT4" s="86"/>
      <c r="TU4" s="86"/>
      <c r="TV4" s="86"/>
      <c r="TW4" s="86"/>
      <c r="TX4" s="86"/>
      <c r="TY4" s="86"/>
      <c r="TZ4" s="86"/>
      <c r="UA4" s="86"/>
      <c r="UB4" s="86"/>
      <c r="UC4" s="86"/>
      <c r="UD4" s="86"/>
      <c r="UE4" s="86"/>
      <c r="UF4" s="86"/>
      <c r="UG4" s="86"/>
      <c r="UH4" s="86"/>
      <c r="UI4" s="86"/>
      <c r="UJ4" s="86"/>
      <c r="UK4" s="86"/>
      <c r="UL4" s="86"/>
      <c r="UM4" s="86"/>
      <c r="UN4" s="86"/>
      <c r="UO4" s="86"/>
      <c r="UP4" s="86"/>
      <c r="UQ4" s="86"/>
      <c r="UR4" s="86"/>
      <c r="US4" s="86"/>
      <c r="UT4" s="86"/>
      <c r="UU4" s="86"/>
      <c r="UV4" s="86"/>
      <c r="UW4" s="86"/>
      <c r="UX4" s="86"/>
      <c r="UY4" s="86"/>
      <c r="UZ4" s="86"/>
      <c r="VA4" s="86"/>
      <c r="VB4" s="86"/>
      <c r="VC4" s="86"/>
      <c r="VD4" s="86"/>
      <c r="VE4" s="86"/>
      <c r="VF4" s="86"/>
      <c r="VG4" s="86"/>
      <c r="VH4" s="86"/>
      <c r="VI4" s="86"/>
      <c r="VJ4" s="86"/>
      <c r="VK4" s="86"/>
      <c r="VL4" s="86"/>
      <c r="VM4" s="86"/>
      <c r="VN4" s="86"/>
      <c r="VO4" s="86"/>
      <c r="VP4" s="86"/>
      <c r="VQ4" s="86"/>
      <c r="VR4" s="86"/>
      <c r="VS4" s="86"/>
      <c r="VT4" s="86"/>
      <c r="VU4" s="86"/>
      <c r="VV4" s="86"/>
      <c r="VW4" s="86"/>
      <c r="VX4" s="86"/>
      <c r="VY4" s="86"/>
      <c r="VZ4" s="86"/>
      <c r="WA4" s="86"/>
      <c r="WB4" s="86"/>
      <c r="WC4" s="86"/>
      <c r="WD4" s="86"/>
      <c r="WE4" s="86"/>
      <c r="WF4" s="86"/>
      <c r="WG4" s="86"/>
      <c r="WH4" s="86"/>
      <c r="WI4" s="86"/>
      <c r="WJ4" s="86"/>
      <c r="WK4" s="86"/>
      <c r="WL4" s="86"/>
      <c r="WM4" s="86"/>
      <c r="WN4" s="86"/>
      <c r="WO4" s="86"/>
      <c r="WP4" s="86"/>
      <c r="WQ4" s="86"/>
      <c r="WR4" s="86"/>
      <c r="WS4" s="86"/>
      <c r="WT4" s="86"/>
      <c r="WU4" s="86"/>
      <c r="WV4" s="86"/>
      <c r="WW4" s="86"/>
      <c r="WX4" s="86"/>
      <c r="WY4" s="86"/>
      <c r="WZ4" s="86"/>
      <c r="XA4" s="86"/>
      <c r="XB4" s="86"/>
      <c r="XC4" s="86"/>
      <c r="XD4" s="86"/>
      <c r="XE4" s="86"/>
      <c r="XF4" s="86"/>
      <c r="XG4" s="86"/>
      <c r="XH4" s="86"/>
      <c r="XI4" s="86"/>
      <c r="XJ4" s="86"/>
      <c r="XK4" s="86"/>
      <c r="XL4" s="86"/>
      <c r="XM4" s="86"/>
      <c r="XN4" s="86"/>
      <c r="XO4" s="86"/>
      <c r="XP4" s="86"/>
      <c r="XQ4" s="86"/>
      <c r="XR4" s="86"/>
      <c r="XS4" s="86"/>
      <c r="XT4" s="86"/>
      <c r="XU4" s="86"/>
      <c r="XV4" s="86"/>
      <c r="XW4" s="86"/>
      <c r="XX4" s="86"/>
      <c r="XY4" s="86"/>
      <c r="XZ4" s="86"/>
      <c r="YA4" s="86"/>
      <c r="YB4" s="86"/>
      <c r="YC4" s="86"/>
      <c r="YD4" s="86"/>
      <c r="YE4" s="86"/>
      <c r="YF4" s="86"/>
      <c r="YG4" s="86"/>
      <c r="YH4" s="86"/>
      <c r="YI4" s="86"/>
      <c r="YJ4" s="86"/>
      <c r="YK4" s="86"/>
      <c r="YL4" s="86"/>
      <c r="YM4" s="86"/>
      <c r="YN4" s="86"/>
      <c r="YO4" s="86"/>
      <c r="YP4" s="86"/>
      <c r="YQ4" s="86"/>
      <c r="YR4" s="86"/>
      <c r="YS4" s="86"/>
      <c r="YT4" s="86"/>
      <c r="YU4" s="86"/>
      <c r="YV4" s="86"/>
      <c r="YW4" s="86"/>
      <c r="YX4" s="86"/>
      <c r="YY4" s="86"/>
      <c r="YZ4" s="86"/>
      <c r="ZA4" s="86"/>
      <c r="ZB4" s="86"/>
      <c r="ZC4" s="86"/>
      <c r="ZD4" s="86"/>
      <c r="ZE4" s="86"/>
      <c r="ZF4" s="86"/>
      <c r="ZG4" s="86"/>
      <c r="ZH4" s="86"/>
      <c r="ZI4" s="86"/>
      <c r="ZJ4" s="86"/>
      <c r="ZK4" s="86"/>
      <c r="ZL4" s="86"/>
      <c r="ZM4" s="86"/>
      <c r="ZN4" s="86"/>
      <c r="ZO4" s="86"/>
      <c r="ZP4" s="86"/>
      <c r="ZQ4" s="86"/>
      <c r="ZR4" s="86"/>
      <c r="ZS4" s="86"/>
      <c r="ZT4" s="86"/>
      <c r="ZU4" s="86"/>
      <c r="ZV4" s="86"/>
      <c r="ZW4" s="86"/>
      <c r="ZX4" s="86"/>
      <c r="ZY4" s="86"/>
      <c r="ZZ4" s="86"/>
      <c r="AAA4" s="86"/>
      <c r="AAB4" s="86"/>
      <c r="AAC4" s="86"/>
      <c r="AAD4" s="86"/>
      <c r="AAE4" s="86"/>
      <c r="AAF4" s="86"/>
      <c r="AAG4" s="86"/>
      <c r="AAH4" s="86"/>
      <c r="AAI4" s="86"/>
      <c r="AAJ4" s="86"/>
      <c r="AAK4" s="86"/>
      <c r="AAL4" s="86"/>
      <c r="AAM4" s="86"/>
      <c r="AAN4" s="86"/>
      <c r="AAO4" s="86"/>
      <c r="AAP4" s="86"/>
      <c r="AAQ4" s="86"/>
      <c r="AAR4" s="86"/>
      <c r="AAS4" s="86"/>
      <c r="AAT4" s="86"/>
      <c r="AAU4" s="86"/>
      <c r="AAV4" s="86"/>
      <c r="AAW4" s="86"/>
      <c r="AAX4" s="86"/>
      <c r="AAY4" s="86"/>
      <c r="AAZ4" s="86"/>
      <c r="ABA4" s="86"/>
      <c r="ABB4" s="86"/>
      <c r="ABC4" s="86"/>
      <c r="ABD4" s="86"/>
      <c r="ABE4" s="86"/>
      <c r="ABF4" s="86"/>
      <c r="ABG4" s="86"/>
      <c r="ABH4" s="86"/>
      <c r="ABI4" s="86"/>
      <c r="ABJ4" s="86"/>
      <c r="ABK4" s="86"/>
      <c r="ABL4" s="86"/>
      <c r="ABM4" s="86"/>
      <c r="ABN4" s="86"/>
      <c r="ABO4" s="86"/>
      <c r="ABP4" s="86"/>
      <c r="ABQ4" s="86"/>
      <c r="ABR4" s="86"/>
      <c r="ABS4" s="86"/>
      <c r="ABT4" s="86"/>
      <c r="ABU4" s="86"/>
      <c r="ABV4" s="86"/>
      <c r="ABW4" s="86"/>
      <c r="ABX4" s="86"/>
      <c r="ABY4" s="86"/>
      <c r="ABZ4" s="86"/>
      <c r="ACA4" s="86"/>
      <c r="ACB4" s="86"/>
      <c r="ACC4" s="86"/>
      <c r="ACD4" s="86"/>
      <c r="ACE4" s="86"/>
      <c r="ACF4" s="86"/>
      <c r="ACG4" s="86"/>
      <c r="ACH4" s="86"/>
      <c r="ACI4" s="86"/>
      <c r="ACJ4" s="86"/>
      <c r="ACK4" s="86"/>
      <c r="ACL4" s="86"/>
      <c r="ACM4" s="86"/>
      <c r="ACN4" s="86"/>
      <c r="ACO4" s="86"/>
      <c r="ACP4" s="86"/>
      <c r="ACQ4" s="86"/>
      <c r="ACR4" s="86"/>
      <c r="ACS4" s="86"/>
      <c r="ACT4" s="86"/>
      <c r="ACU4" s="86"/>
      <c r="ACV4" s="86"/>
      <c r="ACW4" s="86"/>
      <c r="ACX4" s="86"/>
      <c r="ACY4" s="86"/>
      <c r="ACZ4" s="86"/>
      <c r="ADA4" s="86"/>
      <c r="ADB4" s="86"/>
      <c r="ADC4" s="86"/>
      <c r="ADD4" s="86"/>
      <c r="ADE4" s="86"/>
      <c r="ADF4" s="86"/>
      <c r="ADG4" s="86"/>
      <c r="ADH4" s="86"/>
      <c r="ADI4" s="86"/>
      <c r="ADJ4" s="86"/>
      <c r="ADK4" s="86"/>
      <c r="ADL4" s="86"/>
      <c r="ADM4" s="86"/>
      <c r="ADN4" s="86"/>
      <c r="ADO4" s="86"/>
      <c r="ADP4" s="86"/>
      <c r="ADQ4" s="86"/>
      <c r="ADR4" s="86"/>
      <c r="ADS4" s="86"/>
      <c r="ADT4" s="86"/>
      <c r="ADU4" s="86"/>
      <c r="ADV4" s="86"/>
      <c r="ADW4" s="86"/>
      <c r="ADX4" s="86"/>
      <c r="ADY4" s="86"/>
      <c r="ADZ4" s="86"/>
      <c r="AEA4" s="86"/>
      <c r="AEB4" s="86"/>
      <c r="AEC4" s="86"/>
      <c r="AED4" s="86"/>
      <c r="AEE4" s="86"/>
      <c r="AEF4" s="86"/>
      <c r="AEG4" s="86"/>
      <c r="AEH4" s="86"/>
      <c r="AEI4" s="86"/>
      <c r="AEJ4" s="86"/>
      <c r="AEK4" s="86"/>
      <c r="AEL4" s="86"/>
      <c r="AEM4" s="86"/>
      <c r="AEN4" s="86"/>
      <c r="AEO4" s="86"/>
      <c r="AEP4" s="86"/>
      <c r="AEQ4" s="86"/>
      <c r="AER4" s="86"/>
      <c r="AES4" s="86"/>
      <c r="AET4" s="86"/>
      <c r="AEU4" s="86"/>
      <c r="AEV4" s="86"/>
      <c r="AEW4" s="86"/>
      <c r="AEX4" s="86"/>
      <c r="AEY4" s="86"/>
      <c r="AEZ4" s="86"/>
      <c r="AFA4" s="86"/>
      <c r="AFB4" s="86"/>
      <c r="AFC4" s="86"/>
      <c r="AFD4" s="86"/>
      <c r="AFE4" s="86"/>
      <c r="AFF4" s="86"/>
      <c r="AFG4" s="86"/>
      <c r="AFH4" s="86"/>
      <c r="AFI4" s="86"/>
      <c r="AFJ4" s="86"/>
      <c r="AFK4" s="86"/>
      <c r="AFL4" s="86"/>
      <c r="AFM4" s="86"/>
      <c r="AFN4" s="86"/>
      <c r="AFO4" s="86"/>
      <c r="AFP4" s="86"/>
      <c r="AFQ4" s="86"/>
      <c r="AFR4" s="86"/>
      <c r="AFS4" s="86"/>
      <c r="AFT4" s="86"/>
      <c r="AFU4" s="86"/>
      <c r="AFV4" s="86"/>
      <c r="AFW4" s="86"/>
      <c r="AFX4" s="86"/>
      <c r="AFY4" s="86"/>
      <c r="AFZ4" s="86"/>
      <c r="AGA4" s="86"/>
      <c r="AGB4" s="86"/>
      <c r="AGC4" s="86"/>
      <c r="AGD4" s="86"/>
      <c r="AGE4" s="86"/>
      <c r="AGF4" s="86"/>
      <c r="AGG4" s="86"/>
      <c r="AGH4" s="86"/>
      <c r="AGI4" s="86"/>
      <c r="AGJ4" s="86"/>
      <c r="AGK4" s="86"/>
      <c r="AGL4" s="86"/>
      <c r="AGM4" s="86"/>
      <c r="AGN4" s="86"/>
      <c r="AGO4" s="86"/>
      <c r="AGP4" s="86"/>
      <c r="AGQ4" s="86"/>
      <c r="AGR4" s="86"/>
      <c r="AGS4" s="86"/>
      <c r="AGT4" s="86"/>
      <c r="AGU4" s="86"/>
      <c r="AGV4" s="86"/>
      <c r="AGW4" s="86"/>
      <c r="AGX4" s="86"/>
      <c r="AGY4" s="86"/>
      <c r="AGZ4" s="86"/>
      <c r="AHA4" s="86"/>
      <c r="AHB4" s="86"/>
      <c r="AHC4" s="86"/>
      <c r="AHD4" s="86"/>
      <c r="AHE4" s="86"/>
      <c r="AHF4" s="86"/>
      <c r="AHG4" s="86"/>
      <c r="AHH4" s="86"/>
      <c r="AHI4" s="86"/>
      <c r="AHJ4" s="86"/>
      <c r="AHK4" s="86"/>
      <c r="AHL4" s="86"/>
      <c r="AHM4" s="86"/>
      <c r="AHN4" s="86"/>
      <c r="AHO4" s="86"/>
      <c r="AHP4" s="86"/>
      <c r="AHQ4" s="86"/>
      <c r="AHR4" s="86"/>
      <c r="AHS4" s="86"/>
      <c r="AHT4" s="86"/>
      <c r="AHU4" s="86"/>
      <c r="AHV4" s="86"/>
      <c r="AHW4" s="86"/>
      <c r="AHX4" s="86"/>
      <c r="AHY4" s="86"/>
      <c r="AHZ4" s="86"/>
      <c r="AIA4" s="86"/>
      <c r="AIB4" s="86"/>
      <c r="AIC4" s="86"/>
      <c r="AID4" s="86"/>
      <c r="AIE4" s="86"/>
      <c r="AIF4" s="86"/>
      <c r="AIG4" s="86"/>
      <c r="AIH4" s="86"/>
      <c r="AII4" s="86"/>
      <c r="AIJ4" s="86"/>
      <c r="AIK4" s="86"/>
      <c r="AIL4" s="86"/>
      <c r="AIM4" s="86"/>
      <c r="AIN4" s="86"/>
      <c r="AIO4" s="86"/>
      <c r="AIP4" s="86"/>
      <c r="AIQ4" s="86"/>
      <c r="AIR4" s="86"/>
      <c r="AIS4" s="86"/>
      <c r="AIT4" s="86"/>
      <c r="AIU4" s="86"/>
      <c r="AIV4" s="86"/>
      <c r="AIW4" s="86"/>
      <c r="AIX4" s="86"/>
      <c r="AIY4" s="86"/>
      <c r="AIZ4" s="86"/>
      <c r="AJA4" s="86"/>
      <c r="AJB4" s="86"/>
      <c r="AJC4" s="86"/>
      <c r="AJD4" s="86"/>
      <c r="AJE4" s="86"/>
      <c r="AJF4" s="86"/>
      <c r="AJG4" s="86"/>
      <c r="AJH4" s="86"/>
      <c r="AJI4" s="86"/>
      <c r="AJJ4" s="86"/>
      <c r="AJK4" s="86"/>
      <c r="AJL4" s="86"/>
      <c r="AJM4" s="86"/>
      <c r="AJN4" s="86"/>
      <c r="AJO4" s="86"/>
      <c r="AJP4" s="86"/>
      <c r="AJQ4" s="86"/>
      <c r="AJR4" s="86"/>
      <c r="AJS4" s="86"/>
      <c r="AJT4" s="86"/>
      <c r="AJU4" s="86"/>
      <c r="AJV4" s="86"/>
      <c r="AJW4" s="86"/>
      <c r="AJX4" s="86"/>
      <c r="AJY4" s="86"/>
      <c r="AJZ4" s="86"/>
      <c r="AKA4" s="86"/>
      <c r="AKB4" s="86"/>
      <c r="AKC4" s="86"/>
      <c r="AKD4" s="86"/>
      <c r="AKE4" s="86"/>
      <c r="AKF4" s="86"/>
      <c r="AKG4" s="86"/>
      <c r="AKH4" s="86"/>
      <c r="AKI4" s="86"/>
      <c r="AKJ4" s="86"/>
      <c r="AKK4" s="86"/>
      <c r="AKL4" s="86"/>
      <c r="AKM4" s="86"/>
      <c r="AKN4" s="86"/>
      <c r="AKO4" s="86"/>
      <c r="AKP4" s="86"/>
      <c r="AKQ4" s="86"/>
      <c r="AKR4" s="86"/>
      <c r="AKS4" s="86"/>
      <c r="AKT4" s="86"/>
      <c r="AKU4" s="86"/>
      <c r="AKV4" s="86"/>
    </row>
    <row r="5" spans="1:987" ht="22.15" customHeight="1" x14ac:dyDescent="0.3">
      <c r="A5" s="232"/>
      <c r="B5" s="233"/>
      <c r="C5" s="233"/>
      <c r="D5" s="233"/>
      <c r="E5" s="233"/>
      <c r="F5" s="233"/>
      <c r="G5" s="233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6"/>
      <c r="KO5" s="86"/>
      <c r="KP5" s="86"/>
      <c r="KQ5" s="86"/>
      <c r="KR5" s="86"/>
      <c r="KS5" s="86"/>
      <c r="KT5" s="86"/>
      <c r="KU5" s="86"/>
      <c r="KV5" s="86"/>
      <c r="KW5" s="86"/>
      <c r="KX5" s="86"/>
      <c r="KY5" s="86"/>
      <c r="KZ5" s="86"/>
      <c r="LA5" s="86"/>
      <c r="LB5" s="86"/>
      <c r="LC5" s="86"/>
      <c r="LD5" s="86"/>
      <c r="LE5" s="86"/>
      <c r="LF5" s="86"/>
      <c r="LG5" s="86"/>
      <c r="LH5" s="86"/>
      <c r="LI5" s="86"/>
      <c r="LJ5" s="86"/>
      <c r="LK5" s="86"/>
      <c r="LL5" s="86"/>
      <c r="LM5" s="86"/>
      <c r="LN5" s="86"/>
      <c r="LO5" s="86"/>
      <c r="LP5" s="86"/>
      <c r="LQ5" s="86"/>
      <c r="LR5" s="86"/>
      <c r="LS5" s="86"/>
      <c r="LT5" s="86"/>
      <c r="LU5" s="86"/>
      <c r="LV5" s="86"/>
      <c r="LW5" s="86"/>
      <c r="LX5" s="86"/>
      <c r="LY5" s="86"/>
      <c r="LZ5" s="86"/>
      <c r="MA5" s="86"/>
      <c r="MB5" s="86"/>
      <c r="MC5" s="86"/>
      <c r="MD5" s="86"/>
      <c r="ME5" s="86"/>
      <c r="MF5" s="86"/>
      <c r="MG5" s="86"/>
      <c r="MH5" s="86"/>
      <c r="MI5" s="86"/>
      <c r="MJ5" s="86"/>
      <c r="MK5" s="86"/>
      <c r="ML5" s="86"/>
      <c r="MM5" s="86"/>
      <c r="MN5" s="86"/>
      <c r="MO5" s="86"/>
      <c r="MP5" s="86"/>
      <c r="MQ5" s="86"/>
      <c r="MR5" s="86"/>
      <c r="MS5" s="86"/>
      <c r="MT5" s="86"/>
      <c r="MU5" s="86"/>
      <c r="MV5" s="86"/>
      <c r="MW5" s="86"/>
      <c r="MX5" s="86"/>
      <c r="MY5" s="86"/>
      <c r="MZ5" s="86"/>
      <c r="NA5" s="86"/>
      <c r="NB5" s="86"/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86"/>
      <c r="OS5" s="86"/>
      <c r="OT5" s="86"/>
      <c r="OU5" s="86"/>
      <c r="OV5" s="86"/>
      <c r="OW5" s="86"/>
      <c r="OX5" s="86"/>
      <c r="OY5" s="86"/>
      <c r="OZ5" s="86"/>
      <c r="PA5" s="86"/>
      <c r="PB5" s="86"/>
      <c r="PC5" s="86"/>
      <c r="PD5" s="86"/>
      <c r="PE5" s="86"/>
      <c r="PF5" s="86"/>
      <c r="PG5" s="86"/>
      <c r="PH5" s="86"/>
      <c r="PI5" s="86"/>
      <c r="PJ5" s="86"/>
      <c r="PK5" s="86"/>
      <c r="PL5" s="86"/>
      <c r="PM5" s="86"/>
      <c r="PN5" s="86"/>
      <c r="PO5" s="86"/>
      <c r="PP5" s="86"/>
      <c r="PQ5" s="86"/>
      <c r="PR5" s="86"/>
      <c r="PS5" s="86"/>
      <c r="PT5" s="86"/>
      <c r="PU5" s="86"/>
      <c r="PV5" s="86"/>
      <c r="PW5" s="86"/>
      <c r="PX5" s="86"/>
      <c r="PY5" s="86"/>
      <c r="PZ5" s="86"/>
      <c r="QA5" s="86"/>
      <c r="QB5" s="86"/>
      <c r="QC5" s="86"/>
      <c r="QD5" s="86"/>
      <c r="QE5" s="86"/>
      <c r="QF5" s="86"/>
      <c r="QG5" s="86"/>
      <c r="QH5" s="86"/>
      <c r="QI5" s="86"/>
      <c r="QJ5" s="86"/>
      <c r="QK5" s="86"/>
      <c r="QL5" s="86"/>
      <c r="QM5" s="86"/>
      <c r="QN5" s="86"/>
      <c r="QO5" s="86"/>
      <c r="QP5" s="86"/>
      <c r="QQ5" s="86"/>
      <c r="QR5" s="86"/>
      <c r="QS5" s="86"/>
      <c r="QT5" s="86"/>
      <c r="QU5" s="86"/>
      <c r="QV5" s="86"/>
      <c r="QW5" s="86"/>
      <c r="QX5" s="86"/>
      <c r="QY5" s="86"/>
      <c r="QZ5" s="86"/>
      <c r="RA5" s="86"/>
      <c r="RB5" s="86"/>
      <c r="RC5" s="86"/>
      <c r="RD5" s="86"/>
      <c r="RE5" s="86"/>
      <c r="RF5" s="86"/>
      <c r="RG5" s="86"/>
      <c r="RH5" s="86"/>
      <c r="RI5" s="86"/>
      <c r="RJ5" s="86"/>
      <c r="RK5" s="86"/>
      <c r="RL5" s="86"/>
      <c r="RM5" s="86"/>
      <c r="RN5" s="86"/>
      <c r="RO5" s="86"/>
      <c r="RP5" s="86"/>
      <c r="RQ5" s="86"/>
      <c r="RR5" s="86"/>
      <c r="RS5" s="86"/>
      <c r="RT5" s="86"/>
      <c r="RU5" s="86"/>
      <c r="RV5" s="86"/>
      <c r="RW5" s="86"/>
      <c r="RX5" s="86"/>
      <c r="RY5" s="86"/>
      <c r="RZ5" s="86"/>
      <c r="SA5" s="86"/>
      <c r="SB5" s="86"/>
      <c r="SC5" s="86"/>
      <c r="SD5" s="86"/>
      <c r="SE5" s="86"/>
      <c r="SF5" s="86"/>
      <c r="SG5" s="86"/>
      <c r="SH5" s="86"/>
      <c r="SI5" s="86"/>
      <c r="SJ5" s="86"/>
      <c r="SK5" s="86"/>
      <c r="SL5" s="86"/>
      <c r="SM5" s="86"/>
      <c r="SN5" s="86"/>
      <c r="SO5" s="86"/>
      <c r="SP5" s="86"/>
      <c r="SQ5" s="86"/>
      <c r="SR5" s="86"/>
      <c r="SS5" s="86"/>
      <c r="ST5" s="86"/>
      <c r="SU5" s="86"/>
      <c r="SV5" s="86"/>
      <c r="SW5" s="86"/>
      <c r="SX5" s="86"/>
      <c r="SY5" s="86"/>
      <c r="SZ5" s="86"/>
      <c r="TA5" s="86"/>
      <c r="TB5" s="86"/>
      <c r="TC5" s="86"/>
      <c r="TD5" s="86"/>
      <c r="TE5" s="86"/>
      <c r="TF5" s="86"/>
      <c r="TG5" s="86"/>
      <c r="TH5" s="86"/>
      <c r="TI5" s="86"/>
      <c r="TJ5" s="86"/>
      <c r="TK5" s="86"/>
      <c r="TL5" s="86"/>
      <c r="TM5" s="86"/>
      <c r="TN5" s="86"/>
      <c r="TO5" s="86"/>
      <c r="TP5" s="86"/>
      <c r="TQ5" s="86"/>
      <c r="TR5" s="86"/>
      <c r="TS5" s="86"/>
      <c r="TT5" s="86"/>
      <c r="TU5" s="86"/>
      <c r="TV5" s="86"/>
      <c r="TW5" s="86"/>
      <c r="TX5" s="86"/>
      <c r="TY5" s="86"/>
      <c r="TZ5" s="86"/>
      <c r="UA5" s="86"/>
      <c r="UB5" s="86"/>
      <c r="UC5" s="86"/>
      <c r="UD5" s="86"/>
      <c r="UE5" s="86"/>
      <c r="UF5" s="86"/>
      <c r="UG5" s="86"/>
      <c r="UH5" s="86"/>
      <c r="UI5" s="86"/>
      <c r="UJ5" s="86"/>
      <c r="UK5" s="86"/>
      <c r="UL5" s="86"/>
      <c r="UM5" s="86"/>
      <c r="UN5" s="86"/>
      <c r="UO5" s="86"/>
      <c r="UP5" s="86"/>
      <c r="UQ5" s="86"/>
      <c r="UR5" s="86"/>
      <c r="US5" s="86"/>
      <c r="UT5" s="86"/>
      <c r="UU5" s="86"/>
      <c r="UV5" s="86"/>
      <c r="UW5" s="86"/>
      <c r="UX5" s="86"/>
      <c r="UY5" s="86"/>
      <c r="UZ5" s="86"/>
      <c r="VA5" s="86"/>
      <c r="VB5" s="86"/>
      <c r="VC5" s="86"/>
      <c r="VD5" s="86"/>
      <c r="VE5" s="86"/>
      <c r="VF5" s="86"/>
      <c r="VG5" s="86"/>
      <c r="VH5" s="86"/>
      <c r="VI5" s="86"/>
      <c r="VJ5" s="86"/>
      <c r="VK5" s="86"/>
      <c r="VL5" s="86"/>
      <c r="VM5" s="86"/>
      <c r="VN5" s="86"/>
      <c r="VO5" s="86"/>
      <c r="VP5" s="86"/>
      <c r="VQ5" s="86"/>
      <c r="VR5" s="86"/>
      <c r="VS5" s="86"/>
      <c r="VT5" s="86"/>
      <c r="VU5" s="86"/>
      <c r="VV5" s="86"/>
      <c r="VW5" s="86"/>
      <c r="VX5" s="86"/>
      <c r="VY5" s="86"/>
      <c r="VZ5" s="86"/>
      <c r="WA5" s="86"/>
      <c r="WB5" s="86"/>
      <c r="WC5" s="86"/>
      <c r="WD5" s="86"/>
      <c r="WE5" s="86"/>
      <c r="WF5" s="86"/>
      <c r="WG5" s="86"/>
      <c r="WH5" s="86"/>
      <c r="WI5" s="86"/>
      <c r="WJ5" s="86"/>
      <c r="WK5" s="86"/>
      <c r="WL5" s="86"/>
      <c r="WM5" s="86"/>
      <c r="WN5" s="86"/>
      <c r="WO5" s="86"/>
      <c r="WP5" s="86"/>
      <c r="WQ5" s="86"/>
      <c r="WR5" s="86"/>
      <c r="WS5" s="86"/>
      <c r="WT5" s="86"/>
      <c r="WU5" s="86"/>
      <c r="WV5" s="86"/>
      <c r="WW5" s="86"/>
      <c r="WX5" s="86"/>
      <c r="WY5" s="86"/>
      <c r="WZ5" s="86"/>
      <c r="XA5" s="86"/>
      <c r="XB5" s="86"/>
      <c r="XC5" s="86"/>
      <c r="XD5" s="86"/>
      <c r="XE5" s="86"/>
      <c r="XF5" s="86"/>
      <c r="XG5" s="86"/>
      <c r="XH5" s="86"/>
      <c r="XI5" s="86"/>
      <c r="XJ5" s="86"/>
      <c r="XK5" s="86"/>
      <c r="XL5" s="86"/>
      <c r="XM5" s="86"/>
      <c r="XN5" s="86"/>
      <c r="XO5" s="86"/>
      <c r="XP5" s="86"/>
      <c r="XQ5" s="86"/>
      <c r="XR5" s="86"/>
      <c r="XS5" s="86"/>
      <c r="XT5" s="86"/>
      <c r="XU5" s="86"/>
      <c r="XV5" s="86"/>
      <c r="XW5" s="86"/>
      <c r="XX5" s="86"/>
      <c r="XY5" s="86"/>
      <c r="XZ5" s="86"/>
      <c r="YA5" s="86"/>
      <c r="YB5" s="86"/>
      <c r="YC5" s="86"/>
      <c r="YD5" s="86"/>
      <c r="YE5" s="86"/>
      <c r="YF5" s="86"/>
      <c r="YG5" s="86"/>
      <c r="YH5" s="86"/>
      <c r="YI5" s="86"/>
      <c r="YJ5" s="86"/>
      <c r="YK5" s="86"/>
      <c r="YL5" s="86"/>
      <c r="YM5" s="86"/>
      <c r="YN5" s="86"/>
      <c r="YO5" s="86"/>
      <c r="YP5" s="86"/>
      <c r="YQ5" s="86"/>
      <c r="YR5" s="86"/>
      <c r="YS5" s="86"/>
      <c r="YT5" s="86"/>
      <c r="YU5" s="86"/>
      <c r="YV5" s="86"/>
      <c r="YW5" s="86"/>
      <c r="YX5" s="86"/>
      <c r="YY5" s="86"/>
      <c r="YZ5" s="86"/>
      <c r="ZA5" s="86"/>
      <c r="ZB5" s="86"/>
      <c r="ZC5" s="86"/>
      <c r="ZD5" s="86"/>
      <c r="ZE5" s="86"/>
      <c r="ZF5" s="86"/>
      <c r="ZG5" s="86"/>
      <c r="ZH5" s="86"/>
      <c r="ZI5" s="86"/>
      <c r="ZJ5" s="86"/>
      <c r="ZK5" s="86"/>
      <c r="ZL5" s="86"/>
      <c r="ZM5" s="86"/>
      <c r="ZN5" s="86"/>
      <c r="ZO5" s="86"/>
      <c r="ZP5" s="86"/>
      <c r="ZQ5" s="86"/>
      <c r="ZR5" s="86"/>
      <c r="ZS5" s="86"/>
      <c r="ZT5" s="86"/>
      <c r="ZU5" s="86"/>
      <c r="ZV5" s="86"/>
      <c r="ZW5" s="86"/>
      <c r="ZX5" s="86"/>
      <c r="ZY5" s="86"/>
      <c r="ZZ5" s="86"/>
      <c r="AAA5" s="86"/>
      <c r="AAB5" s="86"/>
      <c r="AAC5" s="86"/>
      <c r="AAD5" s="86"/>
      <c r="AAE5" s="86"/>
      <c r="AAF5" s="86"/>
      <c r="AAG5" s="86"/>
      <c r="AAH5" s="86"/>
      <c r="AAI5" s="86"/>
      <c r="AAJ5" s="86"/>
      <c r="AAK5" s="86"/>
      <c r="AAL5" s="86"/>
      <c r="AAM5" s="86"/>
      <c r="AAN5" s="86"/>
      <c r="AAO5" s="86"/>
      <c r="AAP5" s="86"/>
      <c r="AAQ5" s="86"/>
      <c r="AAR5" s="86"/>
      <c r="AAS5" s="86"/>
      <c r="AAT5" s="86"/>
      <c r="AAU5" s="86"/>
      <c r="AAV5" s="86"/>
      <c r="AAW5" s="86"/>
      <c r="AAX5" s="86"/>
      <c r="AAY5" s="86"/>
      <c r="AAZ5" s="86"/>
      <c r="ABA5" s="86"/>
      <c r="ABB5" s="86"/>
      <c r="ABC5" s="86"/>
      <c r="ABD5" s="86"/>
      <c r="ABE5" s="86"/>
      <c r="ABF5" s="86"/>
      <c r="ABG5" s="86"/>
      <c r="ABH5" s="86"/>
      <c r="ABI5" s="86"/>
      <c r="ABJ5" s="86"/>
      <c r="ABK5" s="86"/>
      <c r="ABL5" s="86"/>
      <c r="ABM5" s="86"/>
      <c r="ABN5" s="86"/>
      <c r="ABO5" s="86"/>
      <c r="ABP5" s="86"/>
      <c r="ABQ5" s="86"/>
      <c r="ABR5" s="86"/>
      <c r="ABS5" s="86"/>
      <c r="ABT5" s="86"/>
      <c r="ABU5" s="86"/>
      <c r="ABV5" s="86"/>
      <c r="ABW5" s="86"/>
      <c r="ABX5" s="86"/>
      <c r="ABY5" s="86"/>
      <c r="ABZ5" s="86"/>
      <c r="ACA5" s="86"/>
      <c r="ACB5" s="86"/>
      <c r="ACC5" s="86"/>
      <c r="ACD5" s="86"/>
      <c r="ACE5" s="86"/>
      <c r="ACF5" s="86"/>
      <c r="ACG5" s="86"/>
      <c r="ACH5" s="86"/>
      <c r="ACI5" s="86"/>
      <c r="ACJ5" s="86"/>
      <c r="ACK5" s="86"/>
      <c r="ACL5" s="86"/>
      <c r="ACM5" s="86"/>
      <c r="ACN5" s="86"/>
      <c r="ACO5" s="86"/>
      <c r="ACP5" s="86"/>
      <c r="ACQ5" s="86"/>
      <c r="ACR5" s="86"/>
      <c r="ACS5" s="86"/>
      <c r="ACT5" s="86"/>
      <c r="ACU5" s="86"/>
      <c r="ACV5" s="86"/>
      <c r="ACW5" s="86"/>
      <c r="ACX5" s="86"/>
      <c r="ACY5" s="86"/>
      <c r="ACZ5" s="86"/>
      <c r="ADA5" s="86"/>
      <c r="ADB5" s="86"/>
      <c r="ADC5" s="86"/>
      <c r="ADD5" s="86"/>
      <c r="ADE5" s="86"/>
      <c r="ADF5" s="86"/>
      <c r="ADG5" s="86"/>
      <c r="ADH5" s="86"/>
      <c r="ADI5" s="86"/>
      <c r="ADJ5" s="86"/>
      <c r="ADK5" s="86"/>
      <c r="ADL5" s="86"/>
      <c r="ADM5" s="86"/>
      <c r="ADN5" s="86"/>
      <c r="ADO5" s="86"/>
      <c r="ADP5" s="86"/>
      <c r="ADQ5" s="86"/>
      <c r="ADR5" s="86"/>
      <c r="ADS5" s="86"/>
      <c r="ADT5" s="86"/>
      <c r="ADU5" s="86"/>
      <c r="ADV5" s="86"/>
      <c r="ADW5" s="86"/>
      <c r="ADX5" s="86"/>
      <c r="ADY5" s="86"/>
      <c r="ADZ5" s="86"/>
      <c r="AEA5" s="86"/>
      <c r="AEB5" s="86"/>
      <c r="AEC5" s="86"/>
      <c r="AED5" s="86"/>
      <c r="AEE5" s="86"/>
      <c r="AEF5" s="86"/>
      <c r="AEG5" s="86"/>
      <c r="AEH5" s="86"/>
      <c r="AEI5" s="86"/>
      <c r="AEJ5" s="86"/>
      <c r="AEK5" s="86"/>
      <c r="AEL5" s="86"/>
      <c r="AEM5" s="86"/>
      <c r="AEN5" s="86"/>
      <c r="AEO5" s="86"/>
      <c r="AEP5" s="86"/>
      <c r="AEQ5" s="86"/>
      <c r="AER5" s="86"/>
      <c r="AES5" s="86"/>
      <c r="AET5" s="86"/>
      <c r="AEU5" s="86"/>
      <c r="AEV5" s="86"/>
      <c r="AEW5" s="86"/>
      <c r="AEX5" s="86"/>
      <c r="AEY5" s="86"/>
      <c r="AEZ5" s="86"/>
      <c r="AFA5" s="86"/>
      <c r="AFB5" s="86"/>
      <c r="AFC5" s="86"/>
      <c r="AFD5" s="86"/>
      <c r="AFE5" s="86"/>
      <c r="AFF5" s="86"/>
      <c r="AFG5" s="86"/>
      <c r="AFH5" s="86"/>
      <c r="AFI5" s="86"/>
      <c r="AFJ5" s="86"/>
      <c r="AFK5" s="86"/>
      <c r="AFL5" s="86"/>
      <c r="AFM5" s="86"/>
      <c r="AFN5" s="86"/>
      <c r="AFO5" s="86"/>
      <c r="AFP5" s="86"/>
      <c r="AFQ5" s="86"/>
      <c r="AFR5" s="86"/>
      <c r="AFS5" s="86"/>
      <c r="AFT5" s="86"/>
      <c r="AFU5" s="86"/>
      <c r="AFV5" s="86"/>
      <c r="AFW5" s="86"/>
      <c r="AFX5" s="86"/>
      <c r="AFY5" s="86"/>
      <c r="AFZ5" s="86"/>
      <c r="AGA5" s="86"/>
      <c r="AGB5" s="86"/>
      <c r="AGC5" s="86"/>
      <c r="AGD5" s="86"/>
      <c r="AGE5" s="86"/>
      <c r="AGF5" s="86"/>
      <c r="AGG5" s="86"/>
      <c r="AGH5" s="86"/>
      <c r="AGI5" s="86"/>
      <c r="AGJ5" s="86"/>
      <c r="AGK5" s="86"/>
      <c r="AGL5" s="86"/>
      <c r="AGM5" s="86"/>
      <c r="AGN5" s="86"/>
      <c r="AGO5" s="86"/>
      <c r="AGP5" s="86"/>
      <c r="AGQ5" s="86"/>
      <c r="AGR5" s="86"/>
      <c r="AGS5" s="86"/>
      <c r="AGT5" s="86"/>
      <c r="AGU5" s="86"/>
      <c r="AGV5" s="86"/>
      <c r="AGW5" s="86"/>
      <c r="AGX5" s="86"/>
      <c r="AGY5" s="86"/>
      <c r="AGZ5" s="86"/>
      <c r="AHA5" s="86"/>
      <c r="AHB5" s="86"/>
      <c r="AHC5" s="86"/>
      <c r="AHD5" s="86"/>
      <c r="AHE5" s="86"/>
      <c r="AHF5" s="86"/>
      <c r="AHG5" s="86"/>
      <c r="AHH5" s="86"/>
      <c r="AHI5" s="86"/>
      <c r="AHJ5" s="86"/>
      <c r="AHK5" s="86"/>
      <c r="AHL5" s="86"/>
      <c r="AHM5" s="86"/>
      <c r="AHN5" s="86"/>
      <c r="AHO5" s="86"/>
      <c r="AHP5" s="86"/>
      <c r="AHQ5" s="86"/>
      <c r="AHR5" s="86"/>
      <c r="AHS5" s="86"/>
      <c r="AHT5" s="86"/>
      <c r="AHU5" s="86"/>
      <c r="AHV5" s="86"/>
      <c r="AHW5" s="86"/>
      <c r="AHX5" s="86"/>
      <c r="AHY5" s="86"/>
      <c r="AHZ5" s="86"/>
      <c r="AIA5" s="86"/>
      <c r="AIB5" s="86"/>
      <c r="AIC5" s="86"/>
      <c r="AID5" s="86"/>
      <c r="AIE5" s="86"/>
      <c r="AIF5" s="86"/>
      <c r="AIG5" s="86"/>
      <c r="AIH5" s="86"/>
      <c r="AII5" s="86"/>
      <c r="AIJ5" s="86"/>
      <c r="AIK5" s="86"/>
      <c r="AIL5" s="86"/>
      <c r="AIM5" s="86"/>
      <c r="AIN5" s="86"/>
      <c r="AIO5" s="86"/>
      <c r="AIP5" s="86"/>
      <c r="AIQ5" s="86"/>
      <c r="AIR5" s="86"/>
      <c r="AIS5" s="86"/>
      <c r="AIT5" s="86"/>
      <c r="AIU5" s="86"/>
      <c r="AIV5" s="86"/>
      <c r="AIW5" s="86"/>
      <c r="AIX5" s="86"/>
      <c r="AIY5" s="86"/>
      <c r="AIZ5" s="86"/>
      <c r="AJA5" s="86"/>
      <c r="AJB5" s="86"/>
      <c r="AJC5" s="86"/>
      <c r="AJD5" s="86"/>
      <c r="AJE5" s="86"/>
      <c r="AJF5" s="86"/>
      <c r="AJG5" s="86"/>
      <c r="AJH5" s="86"/>
      <c r="AJI5" s="86"/>
      <c r="AJJ5" s="86"/>
      <c r="AJK5" s="86"/>
      <c r="AJL5" s="86"/>
      <c r="AJM5" s="86"/>
      <c r="AJN5" s="86"/>
      <c r="AJO5" s="86"/>
      <c r="AJP5" s="86"/>
      <c r="AJQ5" s="86"/>
      <c r="AJR5" s="86"/>
      <c r="AJS5" s="86"/>
      <c r="AJT5" s="86"/>
      <c r="AJU5" s="86"/>
      <c r="AJV5" s="86"/>
      <c r="AJW5" s="86"/>
      <c r="AJX5" s="86"/>
      <c r="AJY5" s="86"/>
      <c r="AJZ5" s="86"/>
      <c r="AKA5" s="86"/>
      <c r="AKB5" s="86"/>
      <c r="AKC5" s="86"/>
      <c r="AKD5" s="86"/>
      <c r="AKE5" s="86"/>
      <c r="AKF5" s="86"/>
      <c r="AKG5" s="86"/>
      <c r="AKH5" s="86"/>
      <c r="AKI5" s="86"/>
      <c r="AKJ5" s="86"/>
      <c r="AKK5" s="86"/>
      <c r="AKL5" s="86"/>
      <c r="AKM5" s="86"/>
      <c r="AKN5" s="86"/>
      <c r="AKO5" s="86"/>
      <c r="AKP5" s="86"/>
      <c r="AKQ5" s="86"/>
      <c r="AKR5" s="86"/>
      <c r="AKS5" s="86"/>
      <c r="AKT5" s="86"/>
      <c r="AKU5" s="86"/>
      <c r="AKV5" s="86"/>
    </row>
    <row r="6" spans="1:987" ht="22.15" customHeight="1" x14ac:dyDescent="0.25">
      <c r="A6" s="318" t="s">
        <v>185</v>
      </c>
      <c r="B6" s="319" t="s">
        <v>109</v>
      </c>
      <c r="C6" s="320" t="s">
        <v>206</v>
      </c>
      <c r="D6" s="320"/>
      <c r="E6" s="320"/>
      <c r="F6" s="320"/>
      <c r="G6" s="321" t="s">
        <v>422</v>
      </c>
      <c r="H6" s="333" t="s">
        <v>330</v>
      </c>
      <c r="I6" s="334"/>
      <c r="J6" s="335"/>
      <c r="K6" s="331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  <c r="IW6" s="86"/>
      <c r="IX6" s="86"/>
      <c r="IY6" s="86"/>
      <c r="IZ6" s="86"/>
      <c r="JA6" s="86"/>
      <c r="JB6" s="86"/>
      <c r="JC6" s="86"/>
      <c r="JD6" s="86"/>
      <c r="JE6" s="86"/>
      <c r="JF6" s="86"/>
      <c r="JG6" s="86"/>
      <c r="JH6" s="86"/>
      <c r="JI6" s="86"/>
      <c r="JJ6" s="86"/>
      <c r="JK6" s="86"/>
      <c r="JL6" s="86"/>
      <c r="JM6" s="86"/>
      <c r="JN6" s="86"/>
      <c r="JO6" s="86"/>
      <c r="JP6" s="86"/>
      <c r="JQ6" s="86"/>
      <c r="JR6" s="86"/>
      <c r="JS6" s="86"/>
      <c r="JT6" s="86"/>
      <c r="JU6" s="86"/>
      <c r="JV6" s="86"/>
      <c r="JW6" s="86"/>
      <c r="JX6" s="86"/>
      <c r="JY6" s="86"/>
      <c r="JZ6" s="86"/>
      <c r="KA6" s="86"/>
      <c r="KB6" s="86"/>
      <c r="KC6" s="86"/>
      <c r="KD6" s="86"/>
      <c r="KE6" s="86"/>
      <c r="KF6" s="86"/>
      <c r="KG6" s="86"/>
      <c r="KH6" s="86"/>
      <c r="KI6" s="86"/>
      <c r="KJ6" s="86"/>
      <c r="KK6" s="86"/>
      <c r="KL6" s="86"/>
      <c r="KM6" s="86"/>
      <c r="KN6" s="86"/>
      <c r="KO6" s="86"/>
      <c r="KP6" s="86"/>
      <c r="KQ6" s="86"/>
      <c r="KR6" s="86"/>
      <c r="KS6" s="86"/>
      <c r="KT6" s="86"/>
      <c r="KU6" s="86"/>
      <c r="KV6" s="86"/>
      <c r="KW6" s="86"/>
      <c r="KX6" s="86"/>
      <c r="KY6" s="86"/>
      <c r="KZ6" s="86"/>
      <c r="LA6" s="86"/>
      <c r="LB6" s="86"/>
      <c r="LC6" s="86"/>
      <c r="LD6" s="86"/>
      <c r="LE6" s="86"/>
      <c r="LF6" s="86"/>
      <c r="LG6" s="86"/>
      <c r="LH6" s="86"/>
      <c r="LI6" s="86"/>
      <c r="LJ6" s="86"/>
      <c r="LK6" s="86"/>
      <c r="LL6" s="86"/>
      <c r="LM6" s="86"/>
      <c r="LN6" s="86"/>
      <c r="LO6" s="86"/>
      <c r="LP6" s="86"/>
      <c r="LQ6" s="86"/>
      <c r="LR6" s="86"/>
      <c r="LS6" s="86"/>
      <c r="LT6" s="86"/>
      <c r="LU6" s="86"/>
      <c r="LV6" s="86"/>
      <c r="LW6" s="86"/>
      <c r="LX6" s="86"/>
      <c r="LY6" s="86"/>
      <c r="LZ6" s="86"/>
      <c r="MA6" s="86"/>
      <c r="MB6" s="86"/>
      <c r="MC6" s="86"/>
      <c r="MD6" s="86"/>
      <c r="ME6" s="86"/>
      <c r="MF6" s="86"/>
      <c r="MG6" s="86"/>
      <c r="MH6" s="86"/>
      <c r="MI6" s="86"/>
      <c r="MJ6" s="86"/>
      <c r="MK6" s="86"/>
      <c r="ML6" s="86"/>
      <c r="MM6" s="86"/>
      <c r="MN6" s="86"/>
      <c r="MO6" s="86"/>
      <c r="MP6" s="86"/>
      <c r="MQ6" s="86"/>
      <c r="MR6" s="86"/>
      <c r="MS6" s="86"/>
      <c r="MT6" s="86"/>
      <c r="MU6" s="86"/>
      <c r="MV6" s="86"/>
      <c r="MW6" s="86"/>
      <c r="MX6" s="86"/>
      <c r="MY6" s="86"/>
      <c r="MZ6" s="86"/>
      <c r="NA6" s="86"/>
      <c r="NB6" s="86"/>
      <c r="NC6" s="86"/>
      <c r="ND6" s="86"/>
      <c r="NE6" s="86"/>
      <c r="NF6" s="86"/>
      <c r="NG6" s="86"/>
      <c r="NH6" s="86"/>
      <c r="NI6" s="86"/>
      <c r="NJ6" s="86"/>
      <c r="NK6" s="86"/>
      <c r="NL6" s="86"/>
      <c r="NM6" s="86"/>
      <c r="NN6" s="86"/>
      <c r="NO6" s="86"/>
      <c r="NP6" s="86"/>
      <c r="NQ6" s="86"/>
      <c r="NR6" s="86"/>
      <c r="NS6" s="86"/>
      <c r="NT6" s="86"/>
      <c r="NU6" s="86"/>
      <c r="NV6" s="86"/>
      <c r="NW6" s="86"/>
      <c r="NX6" s="86"/>
      <c r="NY6" s="86"/>
      <c r="NZ6" s="86"/>
      <c r="OA6" s="86"/>
      <c r="OB6" s="86"/>
      <c r="OC6" s="86"/>
      <c r="OD6" s="86"/>
      <c r="OE6" s="86"/>
      <c r="OF6" s="86"/>
      <c r="OG6" s="86"/>
      <c r="OH6" s="86"/>
      <c r="OI6" s="86"/>
      <c r="OJ6" s="86"/>
      <c r="OK6" s="86"/>
      <c r="OL6" s="86"/>
      <c r="OM6" s="86"/>
      <c r="ON6" s="86"/>
      <c r="OO6" s="86"/>
      <c r="OP6" s="86"/>
      <c r="OQ6" s="86"/>
      <c r="OR6" s="86"/>
      <c r="OS6" s="86"/>
      <c r="OT6" s="86"/>
      <c r="OU6" s="86"/>
      <c r="OV6" s="86"/>
      <c r="OW6" s="86"/>
      <c r="OX6" s="86"/>
      <c r="OY6" s="86"/>
      <c r="OZ6" s="86"/>
      <c r="PA6" s="86"/>
      <c r="PB6" s="86"/>
      <c r="PC6" s="86"/>
      <c r="PD6" s="86"/>
      <c r="PE6" s="86"/>
      <c r="PF6" s="86"/>
      <c r="PG6" s="86"/>
      <c r="PH6" s="86"/>
      <c r="PI6" s="86"/>
      <c r="PJ6" s="86"/>
      <c r="PK6" s="86"/>
      <c r="PL6" s="86"/>
      <c r="PM6" s="86"/>
      <c r="PN6" s="86"/>
      <c r="PO6" s="86"/>
      <c r="PP6" s="86"/>
      <c r="PQ6" s="86"/>
      <c r="PR6" s="86"/>
      <c r="PS6" s="86"/>
      <c r="PT6" s="86"/>
      <c r="PU6" s="86"/>
      <c r="PV6" s="86"/>
      <c r="PW6" s="86"/>
      <c r="PX6" s="86"/>
      <c r="PY6" s="86"/>
      <c r="PZ6" s="86"/>
      <c r="QA6" s="86"/>
      <c r="QB6" s="86"/>
      <c r="QC6" s="86"/>
      <c r="QD6" s="86"/>
      <c r="QE6" s="86"/>
      <c r="QF6" s="86"/>
      <c r="QG6" s="86"/>
      <c r="QH6" s="86"/>
      <c r="QI6" s="86"/>
      <c r="QJ6" s="86"/>
      <c r="QK6" s="86"/>
      <c r="QL6" s="86"/>
      <c r="QM6" s="86"/>
      <c r="QN6" s="86"/>
      <c r="QO6" s="86"/>
      <c r="QP6" s="86"/>
      <c r="QQ6" s="86"/>
      <c r="QR6" s="86"/>
      <c r="QS6" s="86"/>
      <c r="QT6" s="86"/>
      <c r="QU6" s="86"/>
      <c r="QV6" s="86"/>
      <c r="QW6" s="86"/>
      <c r="QX6" s="86"/>
      <c r="QY6" s="86"/>
      <c r="QZ6" s="86"/>
      <c r="RA6" s="86"/>
      <c r="RB6" s="86"/>
      <c r="RC6" s="86"/>
      <c r="RD6" s="86"/>
      <c r="RE6" s="86"/>
      <c r="RF6" s="86"/>
      <c r="RG6" s="86"/>
      <c r="RH6" s="86"/>
      <c r="RI6" s="86"/>
      <c r="RJ6" s="86"/>
      <c r="RK6" s="86"/>
      <c r="RL6" s="86"/>
      <c r="RM6" s="86"/>
      <c r="RN6" s="86"/>
      <c r="RO6" s="86"/>
      <c r="RP6" s="86"/>
      <c r="RQ6" s="86"/>
      <c r="RR6" s="86"/>
      <c r="RS6" s="86"/>
      <c r="RT6" s="86"/>
      <c r="RU6" s="86"/>
      <c r="RV6" s="86"/>
      <c r="RW6" s="86"/>
      <c r="RX6" s="86"/>
      <c r="RY6" s="86"/>
      <c r="RZ6" s="86"/>
      <c r="SA6" s="86"/>
      <c r="SB6" s="86"/>
      <c r="SC6" s="86"/>
      <c r="SD6" s="86"/>
      <c r="SE6" s="86"/>
      <c r="SF6" s="86"/>
      <c r="SG6" s="86"/>
      <c r="SH6" s="86"/>
      <c r="SI6" s="86"/>
      <c r="SJ6" s="86"/>
      <c r="SK6" s="86"/>
      <c r="SL6" s="86"/>
      <c r="SM6" s="86"/>
      <c r="SN6" s="86"/>
      <c r="SO6" s="86"/>
      <c r="SP6" s="86"/>
      <c r="SQ6" s="86"/>
      <c r="SR6" s="86"/>
      <c r="SS6" s="86"/>
      <c r="ST6" s="86"/>
      <c r="SU6" s="86"/>
      <c r="SV6" s="86"/>
      <c r="SW6" s="86"/>
      <c r="SX6" s="86"/>
      <c r="SY6" s="86"/>
      <c r="SZ6" s="86"/>
      <c r="TA6" s="86"/>
      <c r="TB6" s="86"/>
      <c r="TC6" s="86"/>
      <c r="TD6" s="86"/>
      <c r="TE6" s="86"/>
      <c r="TF6" s="86"/>
      <c r="TG6" s="86"/>
      <c r="TH6" s="86"/>
      <c r="TI6" s="86"/>
      <c r="TJ6" s="86"/>
      <c r="TK6" s="86"/>
      <c r="TL6" s="86"/>
      <c r="TM6" s="86"/>
      <c r="TN6" s="86"/>
      <c r="TO6" s="86"/>
      <c r="TP6" s="86"/>
      <c r="TQ6" s="86"/>
      <c r="TR6" s="86"/>
      <c r="TS6" s="86"/>
      <c r="TT6" s="86"/>
      <c r="TU6" s="86"/>
      <c r="TV6" s="86"/>
      <c r="TW6" s="86"/>
      <c r="TX6" s="86"/>
      <c r="TY6" s="86"/>
      <c r="TZ6" s="86"/>
      <c r="UA6" s="86"/>
      <c r="UB6" s="86"/>
      <c r="UC6" s="86"/>
      <c r="UD6" s="86"/>
      <c r="UE6" s="86"/>
      <c r="UF6" s="86"/>
      <c r="UG6" s="86"/>
      <c r="UH6" s="86"/>
      <c r="UI6" s="86"/>
      <c r="UJ6" s="86"/>
      <c r="UK6" s="86"/>
      <c r="UL6" s="86"/>
      <c r="UM6" s="86"/>
      <c r="UN6" s="86"/>
      <c r="UO6" s="86"/>
      <c r="UP6" s="86"/>
      <c r="UQ6" s="86"/>
      <c r="UR6" s="86"/>
      <c r="US6" s="86"/>
      <c r="UT6" s="86"/>
      <c r="UU6" s="86"/>
      <c r="UV6" s="86"/>
      <c r="UW6" s="86"/>
      <c r="UX6" s="86"/>
      <c r="UY6" s="86"/>
      <c r="UZ6" s="86"/>
      <c r="VA6" s="86"/>
      <c r="VB6" s="86"/>
      <c r="VC6" s="86"/>
      <c r="VD6" s="86"/>
      <c r="VE6" s="86"/>
      <c r="VF6" s="86"/>
      <c r="VG6" s="86"/>
      <c r="VH6" s="86"/>
      <c r="VI6" s="86"/>
      <c r="VJ6" s="86"/>
      <c r="VK6" s="86"/>
      <c r="VL6" s="86"/>
      <c r="VM6" s="86"/>
      <c r="VN6" s="86"/>
      <c r="VO6" s="86"/>
      <c r="VP6" s="86"/>
      <c r="VQ6" s="86"/>
      <c r="VR6" s="86"/>
      <c r="VS6" s="86"/>
      <c r="VT6" s="86"/>
      <c r="VU6" s="86"/>
      <c r="VV6" s="86"/>
      <c r="VW6" s="86"/>
      <c r="VX6" s="86"/>
      <c r="VY6" s="86"/>
      <c r="VZ6" s="86"/>
      <c r="WA6" s="86"/>
      <c r="WB6" s="86"/>
      <c r="WC6" s="86"/>
      <c r="WD6" s="86"/>
      <c r="WE6" s="86"/>
      <c r="WF6" s="86"/>
      <c r="WG6" s="86"/>
      <c r="WH6" s="86"/>
      <c r="WI6" s="86"/>
      <c r="WJ6" s="86"/>
      <c r="WK6" s="86"/>
      <c r="WL6" s="86"/>
      <c r="WM6" s="86"/>
      <c r="WN6" s="86"/>
      <c r="WO6" s="86"/>
      <c r="WP6" s="86"/>
      <c r="WQ6" s="86"/>
      <c r="WR6" s="86"/>
      <c r="WS6" s="86"/>
      <c r="WT6" s="86"/>
      <c r="WU6" s="86"/>
      <c r="WV6" s="86"/>
      <c r="WW6" s="86"/>
      <c r="WX6" s="86"/>
      <c r="WY6" s="86"/>
      <c r="WZ6" s="86"/>
      <c r="XA6" s="86"/>
      <c r="XB6" s="86"/>
      <c r="XC6" s="86"/>
      <c r="XD6" s="86"/>
      <c r="XE6" s="86"/>
      <c r="XF6" s="86"/>
      <c r="XG6" s="86"/>
      <c r="XH6" s="86"/>
      <c r="XI6" s="86"/>
      <c r="XJ6" s="86"/>
      <c r="XK6" s="86"/>
      <c r="XL6" s="86"/>
      <c r="XM6" s="86"/>
      <c r="XN6" s="86"/>
      <c r="XO6" s="86"/>
      <c r="XP6" s="86"/>
      <c r="XQ6" s="86"/>
      <c r="XR6" s="86"/>
      <c r="XS6" s="86"/>
      <c r="XT6" s="86"/>
      <c r="XU6" s="86"/>
      <c r="XV6" s="86"/>
      <c r="XW6" s="86"/>
      <c r="XX6" s="86"/>
      <c r="XY6" s="86"/>
      <c r="XZ6" s="86"/>
      <c r="YA6" s="86"/>
      <c r="YB6" s="86"/>
      <c r="YC6" s="86"/>
      <c r="YD6" s="86"/>
      <c r="YE6" s="86"/>
      <c r="YF6" s="86"/>
      <c r="YG6" s="86"/>
      <c r="YH6" s="86"/>
      <c r="YI6" s="86"/>
      <c r="YJ6" s="86"/>
      <c r="YK6" s="86"/>
      <c r="YL6" s="86"/>
      <c r="YM6" s="86"/>
      <c r="YN6" s="86"/>
      <c r="YO6" s="86"/>
      <c r="YP6" s="86"/>
      <c r="YQ6" s="86"/>
      <c r="YR6" s="86"/>
      <c r="YS6" s="86"/>
      <c r="YT6" s="86"/>
      <c r="YU6" s="86"/>
      <c r="YV6" s="86"/>
      <c r="YW6" s="86"/>
      <c r="YX6" s="86"/>
      <c r="YY6" s="86"/>
      <c r="YZ6" s="86"/>
      <c r="ZA6" s="86"/>
      <c r="ZB6" s="86"/>
      <c r="ZC6" s="86"/>
      <c r="ZD6" s="86"/>
      <c r="ZE6" s="86"/>
      <c r="ZF6" s="86"/>
      <c r="ZG6" s="86"/>
      <c r="ZH6" s="86"/>
      <c r="ZI6" s="86"/>
      <c r="ZJ6" s="86"/>
      <c r="ZK6" s="86"/>
      <c r="ZL6" s="86"/>
      <c r="ZM6" s="86"/>
      <c r="ZN6" s="86"/>
      <c r="ZO6" s="86"/>
      <c r="ZP6" s="86"/>
      <c r="ZQ6" s="86"/>
      <c r="ZR6" s="86"/>
      <c r="ZS6" s="86"/>
      <c r="ZT6" s="86"/>
      <c r="ZU6" s="86"/>
      <c r="ZV6" s="86"/>
      <c r="ZW6" s="86"/>
      <c r="ZX6" s="86"/>
      <c r="ZY6" s="86"/>
      <c r="ZZ6" s="86"/>
      <c r="AAA6" s="86"/>
      <c r="AAB6" s="86"/>
      <c r="AAC6" s="86"/>
      <c r="AAD6" s="86"/>
      <c r="AAE6" s="86"/>
      <c r="AAF6" s="86"/>
      <c r="AAG6" s="86"/>
      <c r="AAH6" s="86"/>
      <c r="AAI6" s="86"/>
      <c r="AAJ6" s="86"/>
      <c r="AAK6" s="86"/>
      <c r="AAL6" s="86"/>
      <c r="AAM6" s="86"/>
      <c r="AAN6" s="86"/>
      <c r="AAO6" s="86"/>
      <c r="AAP6" s="86"/>
      <c r="AAQ6" s="86"/>
      <c r="AAR6" s="86"/>
      <c r="AAS6" s="86"/>
      <c r="AAT6" s="86"/>
      <c r="AAU6" s="86"/>
      <c r="AAV6" s="86"/>
      <c r="AAW6" s="86"/>
      <c r="AAX6" s="86"/>
      <c r="AAY6" s="86"/>
      <c r="AAZ6" s="86"/>
      <c r="ABA6" s="86"/>
      <c r="ABB6" s="86"/>
      <c r="ABC6" s="86"/>
      <c r="ABD6" s="86"/>
      <c r="ABE6" s="86"/>
      <c r="ABF6" s="86"/>
      <c r="ABG6" s="86"/>
      <c r="ABH6" s="86"/>
      <c r="ABI6" s="86"/>
      <c r="ABJ6" s="86"/>
      <c r="ABK6" s="86"/>
      <c r="ABL6" s="86"/>
      <c r="ABM6" s="86"/>
      <c r="ABN6" s="86"/>
      <c r="ABO6" s="86"/>
      <c r="ABP6" s="86"/>
      <c r="ABQ6" s="86"/>
      <c r="ABR6" s="86"/>
      <c r="ABS6" s="86"/>
      <c r="ABT6" s="86"/>
      <c r="ABU6" s="86"/>
      <c r="ABV6" s="86"/>
      <c r="ABW6" s="86"/>
      <c r="ABX6" s="86"/>
      <c r="ABY6" s="86"/>
      <c r="ABZ6" s="86"/>
      <c r="ACA6" s="86"/>
      <c r="ACB6" s="86"/>
      <c r="ACC6" s="86"/>
      <c r="ACD6" s="86"/>
      <c r="ACE6" s="86"/>
      <c r="ACF6" s="86"/>
      <c r="ACG6" s="86"/>
      <c r="ACH6" s="86"/>
      <c r="ACI6" s="86"/>
      <c r="ACJ6" s="86"/>
      <c r="ACK6" s="86"/>
      <c r="ACL6" s="86"/>
      <c r="ACM6" s="86"/>
      <c r="ACN6" s="86"/>
      <c r="ACO6" s="86"/>
      <c r="ACP6" s="86"/>
      <c r="ACQ6" s="86"/>
      <c r="ACR6" s="86"/>
      <c r="ACS6" s="86"/>
      <c r="ACT6" s="86"/>
      <c r="ACU6" s="86"/>
      <c r="ACV6" s="86"/>
      <c r="ACW6" s="86"/>
      <c r="ACX6" s="86"/>
      <c r="ACY6" s="86"/>
      <c r="ACZ6" s="86"/>
      <c r="ADA6" s="86"/>
      <c r="ADB6" s="86"/>
      <c r="ADC6" s="86"/>
      <c r="ADD6" s="86"/>
      <c r="ADE6" s="86"/>
      <c r="ADF6" s="86"/>
      <c r="ADG6" s="86"/>
      <c r="ADH6" s="86"/>
      <c r="ADI6" s="86"/>
      <c r="ADJ6" s="86"/>
      <c r="ADK6" s="86"/>
      <c r="ADL6" s="86"/>
      <c r="ADM6" s="86"/>
      <c r="ADN6" s="86"/>
      <c r="ADO6" s="86"/>
      <c r="ADP6" s="86"/>
      <c r="ADQ6" s="86"/>
      <c r="ADR6" s="86"/>
      <c r="ADS6" s="86"/>
      <c r="ADT6" s="86"/>
      <c r="ADU6" s="86"/>
      <c r="ADV6" s="86"/>
      <c r="ADW6" s="86"/>
      <c r="ADX6" s="86"/>
      <c r="ADY6" s="86"/>
      <c r="ADZ6" s="86"/>
      <c r="AEA6" s="86"/>
      <c r="AEB6" s="86"/>
      <c r="AEC6" s="86"/>
      <c r="AED6" s="86"/>
      <c r="AEE6" s="86"/>
      <c r="AEF6" s="86"/>
      <c r="AEG6" s="86"/>
      <c r="AEH6" s="86"/>
      <c r="AEI6" s="86"/>
      <c r="AEJ6" s="86"/>
      <c r="AEK6" s="86"/>
      <c r="AEL6" s="86"/>
      <c r="AEM6" s="86"/>
      <c r="AEN6" s="86"/>
      <c r="AEO6" s="86"/>
      <c r="AEP6" s="86"/>
      <c r="AEQ6" s="86"/>
      <c r="AER6" s="86"/>
      <c r="AES6" s="86"/>
      <c r="AET6" s="86"/>
      <c r="AEU6" s="86"/>
      <c r="AEV6" s="86"/>
      <c r="AEW6" s="86"/>
      <c r="AEX6" s="86"/>
      <c r="AEY6" s="86"/>
      <c r="AEZ6" s="86"/>
      <c r="AFA6" s="86"/>
      <c r="AFB6" s="86"/>
      <c r="AFC6" s="86"/>
      <c r="AFD6" s="86"/>
      <c r="AFE6" s="86"/>
      <c r="AFF6" s="86"/>
      <c r="AFG6" s="86"/>
      <c r="AFH6" s="86"/>
      <c r="AFI6" s="86"/>
      <c r="AFJ6" s="86"/>
      <c r="AFK6" s="86"/>
      <c r="AFL6" s="86"/>
      <c r="AFM6" s="86"/>
      <c r="AFN6" s="86"/>
      <c r="AFO6" s="86"/>
      <c r="AFP6" s="86"/>
      <c r="AFQ6" s="86"/>
      <c r="AFR6" s="86"/>
      <c r="AFS6" s="86"/>
      <c r="AFT6" s="86"/>
      <c r="AFU6" s="86"/>
      <c r="AFV6" s="86"/>
      <c r="AFW6" s="86"/>
      <c r="AFX6" s="86"/>
      <c r="AFY6" s="86"/>
      <c r="AFZ6" s="86"/>
      <c r="AGA6" s="86"/>
      <c r="AGB6" s="86"/>
      <c r="AGC6" s="86"/>
      <c r="AGD6" s="86"/>
      <c r="AGE6" s="86"/>
      <c r="AGF6" s="86"/>
      <c r="AGG6" s="86"/>
      <c r="AGH6" s="86"/>
      <c r="AGI6" s="86"/>
      <c r="AGJ6" s="86"/>
      <c r="AGK6" s="86"/>
      <c r="AGL6" s="86"/>
      <c r="AGM6" s="86"/>
      <c r="AGN6" s="86"/>
      <c r="AGO6" s="86"/>
      <c r="AGP6" s="86"/>
      <c r="AGQ6" s="86"/>
      <c r="AGR6" s="86"/>
      <c r="AGS6" s="86"/>
      <c r="AGT6" s="86"/>
      <c r="AGU6" s="86"/>
      <c r="AGV6" s="86"/>
      <c r="AGW6" s="86"/>
      <c r="AGX6" s="86"/>
      <c r="AGY6" s="86"/>
      <c r="AGZ6" s="86"/>
      <c r="AHA6" s="86"/>
      <c r="AHB6" s="86"/>
      <c r="AHC6" s="86"/>
      <c r="AHD6" s="86"/>
      <c r="AHE6" s="86"/>
      <c r="AHF6" s="86"/>
      <c r="AHG6" s="86"/>
      <c r="AHH6" s="86"/>
      <c r="AHI6" s="86"/>
      <c r="AHJ6" s="86"/>
      <c r="AHK6" s="86"/>
      <c r="AHL6" s="86"/>
      <c r="AHM6" s="86"/>
      <c r="AHN6" s="86"/>
      <c r="AHO6" s="86"/>
      <c r="AHP6" s="86"/>
      <c r="AHQ6" s="86"/>
      <c r="AHR6" s="86"/>
      <c r="AHS6" s="86"/>
      <c r="AHT6" s="86"/>
      <c r="AHU6" s="86"/>
      <c r="AHV6" s="86"/>
      <c r="AHW6" s="86"/>
      <c r="AHX6" s="86"/>
      <c r="AHY6" s="86"/>
      <c r="AHZ6" s="86"/>
      <c r="AIA6" s="86"/>
      <c r="AIB6" s="86"/>
      <c r="AIC6" s="86"/>
      <c r="AID6" s="86"/>
      <c r="AIE6" s="86"/>
      <c r="AIF6" s="86"/>
      <c r="AIG6" s="86"/>
      <c r="AIH6" s="86"/>
      <c r="AII6" s="86"/>
      <c r="AIJ6" s="86"/>
      <c r="AIK6" s="86"/>
      <c r="AIL6" s="86"/>
      <c r="AIM6" s="86"/>
      <c r="AIN6" s="86"/>
      <c r="AIO6" s="86"/>
      <c r="AIP6" s="86"/>
      <c r="AIQ6" s="86"/>
      <c r="AIR6" s="86"/>
      <c r="AIS6" s="86"/>
      <c r="AIT6" s="86"/>
      <c r="AIU6" s="86"/>
      <c r="AIV6" s="86"/>
      <c r="AIW6" s="86"/>
      <c r="AIX6" s="86"/>
      <c r="AIY6" s="86"/>
      <c r="AIZ6" s="86"/>
      <c r="AJA6" s="86"/>
      <c r="AJB6" s="86"/>
      <c r="AJC6" s="86"/>
      <c r="AJD6" s="86"/>
      <c r="AJE6" s="86"/>
      <c r="AJF6" s="86"/>
      <c r="AJG6" s="86"/>
      <c r="AJH6" s="86"/>
      <c r="AJI6" s="86"/>
      <c r="AJJ6" s="86"/>
      <c r="AJK6" s="86"/>
      <c r="AJL6" s="86"/>
      <c r="AJM6" s="86"/>
      <c r="AJN6" s="86"/>
      <c r="AJO6" s="86"/>
      <c r="AJP6" s="86"/>
      <c r="AJQ6" s="86"/>
      <c r="AJR6" s="86"/>
      <c r="AJS6" s="86"/>
      <c r="AJT6" s="86"/>
      <c r="AJU6" s="86"/>
      <c r="AJV6" s="86"/>
      <c r="AJW6" s="86"/>
      <c r="AJX6" s="86"/>
      <c r="AJY6" s="86"/>
      <c r="AJZ6" s="86"/>
      <c r="AKA6" s="86"/>
      <c r="AKB6" s="86"/>
      <c r="AKC6" s="86"/>
      <c r="AKD6" s="86"/>
      <c r="AKE6" s="86"/>
      <c r="AKF6" s="86"/>
      <c r="AKG6" s="86"/>
      <c r="AKH6" s="86"/>
      <c r="AKI6" s="86"/>
      <c r="AKJ6" s="86"/>
      <c r="AKK6" s="86"/>
      <c r="AKL6" s="86"/>
      <c r="AKM6" s="86"/>
      <c r="AKN6" s="86"/>
      <c r="AKO6" s="86"/>
      <c r="AKP6" s="86"/>
      <c r="AKQ6" s="86"/>
      <c r="AKR6" s="86"/>
      <c r="AKS6" s="86"/>
      <c r="AKT6" s="86"/>
      <c r="AKU6" s="86"/>
      <c r="AKV6" s="86"/>
      <c r="AKW6" s="86"/>
      <c r="AKX6" s="86"/>
      <c r="AKY6" s="86"/>
    </row>
    <row r="7" spans="1:987" ht="43.5" customHeight="1" x14ac:dyDescent="0.25">
      <c r="A7" s="318"/>
      <c r="B7" s="319"/>
      <c r="C7" s="320"/>
      <c r="D7" s="320"/>
      <c r="E7" s="320"/>
      <c r="F7" s="320"/>
      <c r="G7" s="321"/>
      <c r="H7" s="234" t="s">
        <v>85</v>
      </c>
      <c r="I7" s="234" t="s">
        <v>86</v>
      </c>
      <c r="J7" s="234" t="s">
        <v>87</v>
      </c>
      <c r="K7" s="332"/>
    </row>
    <row r="8" spans="1:987" x14ac:dyDescent="0.25">
      <c r="A8" s="95" t="s">
        <v>187</v>
      </c>
      <c r="B8" s="87" t="s">
        <v>188</v>
      </c>
      <c r="C8" s="322" t="s">
        <v>38</v>
      </c>
      <c r="D8" s="322"/>
      <c r="E8" s="322"/>
      <c r="F8" s="322"/>
      <c r="G8" s="88">
        <f>önk.bev.!G7+'hivatal bev.'!G7+'óvoda bev.'!G7+'könyvtár bev.'!G7</f>
        <v>199143379</v>
      </c>
      <c r="H8" s="88">
        <f>önk.bev.!H7</f>
        <v>199143379</v>
      </c>
      <c r="I8" s="88"/>
      <c r="J8" s="22"/>
    </row>
    <row r="9" spans="1:987" ht="23.25" customHeight="1" x14ac:dyDescent="0.25">
      <c r="A9" s="95" t="s">
        <v>189</v>
      </c>
      <c r="B9" s="89" t="s">
        <v>139</v>
      </c>
      <c r="C9" s="322" t="s">
        <v>39</v>
      </c>
      <c r="D9" s="322"/>
      <c r="E9" s="322"/>
      <c r="F9" s="322"/>
      <c r="G9" s="88">
        <f>önk.bev.!G8+'hivatal bev.'!G8+'óvoda bev.'!G8+'könyvtár bev.'!G8</f>
        <v>181144652</v>
      </c>
      <c r="H9" s="88">
        <f>önk.bev.!H8</f>
        <v>181144652</v>
      </c>
      <c r="I9" s="88"/>
      <c r="J9" s="22"/>
    </row>
    <row r="10" spans="1:987" ht="28.9" customHeight="1" x14ac:dyDescent="0.25">
      <c r="A10" s="95" t="s">
        <v>190</v>
      </c>
      <c r="B10" s="89" t="s">
        <v>209</v>
      </c>
      <c r="C10" s="322" t="s">
        <v>210</v>
      </c>
      <c r="D10" s="322"/>
      <c r="E10" s="322"/>
      <c r="F10" s="322"/>
      <c r="G10" s="88">
        <f>önk.bev.!G9+'hivatal bev.'!G9+'óvoda bev.'!G9+'könyvtár bev.'!G9</f>
        <v>0</v>
      </c>
      <c r="H10" s="88">
        <v>0</v>
      </c>
      <c r="I10" s="88"/>
      <c r="J10" s="22"/>
    </row>
    <row r="11" spans="1:987" ht="28.9" customHeight="1" x14ac:dyDescent="0.25">
      <c r="A11" s="95" t="s">
        <v>191</v>
      </c>
      <c r="B11" s="89" t="s">
        <v>211</v>
      </c>
      <c r="C11" s="91" t="s">
        <v>212</v>
      </c>
      <c r="D11" s="91"/>
      <c r="E11" s="91"/>
      <c r="F11" s="91"/>
      <c r="G11" s="88">
        <f>önk.bev.!G10+'hivatal bev.'!G10+'óvoda bev.'!G10+'könyvtár bev.'!G10</f>
        <v>0</v>
      </c>
      <c r="H11" s="88">
        <v>0</v>
      </c>
      <c r="I11" s="88"/>
      <c r="J11" s="22"/>
    </row>
    <row r="12" spans="1:987" ht="28.9" customHeight="1" x14ac:dyDescent="0.25">
      <c r="A12" s="95" t="s">
        <v>193</v>
      </c>
      <c r="B12" s="89" t="s">
        <v>213</v>
      </c>
      <c r="C12" s="91" t="s">
        <v>40</v>
      </c>
      <c r="D12" s="91"/>
      <c r="E12" s="91"/>
      <c r="F12" s="91"/>
      <c r="G12" s="88">
        <f>önk.bev.!G11+'hivatal bev.'!G11+'óvoda bev.'!G11+'könyvtár bev.'!G11</f>
        <v>174852065</v>
      </c>
      <c r="H12" s="88">
        <f>önk.bev.!H11</f>
        <v>174852065</v>
      </c>
      <c r="I12" s="88"/>
      <c r="J12" s="22"/>
    </row>
    <row r="13" spans="1:987" x14ac:dyDescent="0.25">
      <c r="A13" s="95" t="s">
        <v>194</v>
      </c>
      <c r="B13" s="89" t="s">
        <v>192</v>
      </c>
      <c r="C13" s="322" t="s">
        <v>44</v>
      </c>
      <c r="D13" s="322"/>
      <c r="E13" s="322"/>
      <c r="F13" s="322"/>
      <c r="G13" s="88">
        <f>önk.bev.!G12+'hivatal bev.'!G12+'óvoda bev.'!G12+'könyvtár bev.'!G12</f>
        <v>11317282</v>
      </c>
      <c r="H13" s="88">
        <f>önk.bev.!H12</f>
        <v>11317282</v>
      </c>
      <c r="I13" s="88"/>
      <c r="J13" s="22"/>
    </row>
    <row r="14" spans="1:987" x14ac:dyDescent="0.25">
      <c r="A14" s="95" t="s">
        <v>196</v>
      </c>
      <c r="B14" s="89" t="s">
        <v>195</v>
      </c>
      <c r="C14" s="322" t="s">
        <v>160</v>
      </c>
      <c r="D14" s="322"/>
      <c r="E14" s="322"/>
      <c r="F14" s="322"/>
      <c r="G14" s="88">
        <f>önk.bev.!G13+'hivatal bev.'!G13+'óvoda bev.'!G13+'könyvtár bev.'!G13</f>
        <v>0</v>
      </c>
      <c r="H14" s="88">
        <v>0</v>
      </c>
      <c r="I14" s="88"/>
      <c r="J14" s="22"/>
    </row>
    <row r="15" spans="1:987" ht="14.45" customHeight="1" x14ac:dyDescent="0.25">
      <c r="A15" s="95" t="s">
        <v>214</v>
      </c>
      <c r="B15" s="89" t="s">
        <v>197</v>
      </c>
      <c r="C15" s="322" t="s">
        <v>6</v>
      </c>
      <c r="D15" s="322"/>
      <c r="E15" s="322"/>
      <c r="F15" s="322"/>
      <c r="G15" s="88">
        <f>önk.bev.!G14+'hivatal bev.'!G14+'óvoda bev.'!G14+'könyvtár bev.'!G14</f>
        <v>81405056</v>
      </c>
      <c r="H15" s="88">
        <f>önk.bev.!H14+'hivatal bev.'!H14+'óvoda bev.'!H14+'könyvtár bev.'!H14</f>
        <v>81405056</v>
      </c>
      <c r="I15" s="88">
        <f>önk.bev.!I14</f>
        <v>0</v>
      </c>
      <c r="J15" s="22"/>
    </row>
    <row r="16" spans="1:987" ht="22.5" customHeight="1" x14ac:dyDescent="0.25">
      <c r="A16" s="98" t="s">
        <v>215</v>
      </c>
      <c r="B16" s="99" t="s">
        <v>218</v>
      </c>
      <c r="C16" s="323" t="s">
        <v>101</v>
      </c>
      <c r="D16" s="323"/>
      <c r="E16" s="323"/>
      <c r="F16" s="323"/>
      <c r="G16" s="100">
        <f>önk.bev.!G15+'hivatal bev.'!G15+'óvoda bev.'!G15+'könyvtár bev.'!G15</f>
        <v>647862434</v>
      </c>
      <c r="H16" s="100">
        <f>SUM(H8:H15)</f>
        <v>647862434</v>
      </c>
      <c r="I16" s="100">
        <f>SUM(I8:I15)</f>
        <v>0</v>
      </c>
      <c r="J16" s="206"/>
      <c r="K16" s="93"/>
    </row>
    <row r="17" spans="1:11" ht="30" customHeight="1" x14ac:dyDescent="0.25">
      <c r="A17" s="95" t="s">
        <v>239</v>
      </c>
      <c r="B17" s="89" t="s">
        <v>198</v>
      </c>
      <c r="C17" s="322" t="s">
        <v>96</v>
      </c>
      <c r="D17" s="322"/>
      <c r="E17" s="322"/>
      <c r="F17" s="322"/>
      <c r="G17" s="88">
        <f>önk.bev.!G16+'hivatal bev.'!G16+'óvoda bev.'!G16+'könyvtár bev.'!G16</f>
        <v>0</v>
      </c>
      <c r="H17" s="88">
        <f>önk.bev.!H16</f>
        <v>0</v>
      </c>
      <c r="I17" s="88">
        <f>önk.bev.!I16</f>
        <v>0</v>
      </c>
      <c r="J17" s="22"/>
    </row>
    <row r="18" spans="1:11" ht="23.45" customHeight="1" x14ac:dyDescent="0.25">
      <c r="A18" s="98" t="s">
        <v>341</v>
      </c>
      <c r="B18" s="99" t="s">
        <v>221</v>
      </c>
      <c r="C18" s="323" t="s">
        <v>108</v>
      </c>
      <c r="D18" s="323"/>
      <c r="E18" s="323"/>
      <c r="F18" s="323"/>
      <c r="G18" s="100">
        <f>önk.bev.!G17+'hivatal bev.'!G17+'óvoda bev.'!G17+'könyvtár bev.'!G17</f>
        <v>0</v>
      </c>
      <c r="H18" s="100">
        <f>SUM(H17)</f>
        <v>0</v>
      </c>
      <c r="I18" s="100">
        <f>önk.bev.!I17</f>
        <v>0</v>
      </c>
      <c r="J18" s="206"/>
    </row>
    <row r="19" spans="1:11" x14ac:dyDescent="0.25">
      <c r="A19" s="95" t="s">
        <v>241</v>
      </c>
      <c r="B19" s="89" t="s">
        <v>199</v>
      </c>
      <c r="C19" s="322" t="s">
        <v>3</v>
      </c>
      <c r="D19" s="322"/>
      <c r="E19" s="322"/>
      <c r="F19" s="322"/>
      <c r="G19" s="88">
        <f>önk.bev.!G18+'hivatal bev.'!G18+'óvoda bev.'!G18+'könyvtár bev.'!G18</f>
        <v>14500000</v>
      </c>
      <c r="H19" s="88">
        <f>önk.bev.!H18</f>
        <v>14500000</v>
      </c>
      <c r="I19" s="88"/>
      <c r="J19" s="22"/>
    </row>
    <row r="20" spans="1:11" x14ac:dyDescent="0.25">
      <c r="A20" s="95" t="s">
        <v>247</v>
      </c>
      <c r="B20" s="89" t="s">
        <v>200</v>
      </c>
      <c r="C20" s="322" t="s">
        <v>5</v>
      </c>
      <c r="D20" s="322"/>
      <c r="E20" s="322"/>
      <c r="F20" s="322"/>
      <c r="G20" s="88">
        <f>önk.bev.!G19+'hivatal bev.'!G19+'óvoda bev.'!G19+'könyvtár bev.'!G19</f>
        <v>85000000</v>
      </c>
      <c r="H20" s="88">
        <f>önk.bev.!H19</f>
        <v>85000000</v>
      </c>
      <c r="I20" s="88"/>
      <c r="J20" s="22"/>
    </row>
    <row r="21" spans="1:11" x14ac:dyDescent="0.25">
      <c r="A21" s="95" t="s">
        <v>216</v>
      </c>
      <c r="B21" s="89" t="s">
        <v>201</v>
      </c>
      <c r="C21" s="322" t="s">
        <v>4</v>
      </c>
      <c r="D21" s="322"/>
      <c r="E21" s="322"/>
      <c r="F21" s="322"/>
      <c r="G21" s="88">
        <f>önk.bev.!G20+'hivatal bev.'!G20+'óvoda bev.'!G20+'könyvtár bev.'!G20</f>
        <v>0</v>
      </c>
      <c r="H21" s="88">
        <f>önk.bev.!H20</f>
        <v>0</v>
      </c>
      <c r="I21" s="22"/>
      <c r="J21" s="22"/>
    </row>
    <row r="22" spans="1:11" x14ac:dyDescent="0.25">
      <c r="A22" s="95" t="s">
        <v>217</v>
      </c>
      <c r="B22" s="89" t="s">
        <v>202</v>
      </c>
      <c r="C22" s="322" t="s">
        <v>52</v>
      </c>
      <c r="D22" s="322"/>
      <c r="E22" s="322"/>
      <c r="F22" s="322"/>
      <c r="G22" s="88">
        <f>önk.bev.!G21+'hivatal bev.'!G21+'óvoda bev.'!G21+'könyvtár bev.'!G21</f>
        <v>1700000</v>
      </c>
      <c r="H22" s="88">
        <f>önk.bev.!H21</f>
        <v>1700000</v>
      </c>
      <c r="I22" s="88">
        <f>önk.bev.!I21</f>
        <v>0</v>
      </c>
      <c r="J22" s="22"/>
    </row>
    <row r="23" spans="1:11" x14ac:dyDescent="0.25">
      <c r="A23" s="98" t="s">
        <v>250</v>
      </c>
      <c r="B23" s="99" t="s">
        <v>227</v>
      </c>
      <c r="C23" s="323" t="s">
        <v>103</v>
      </c>
      <c r="D23" s="323"/>
      <c r="E23" s="323"/>
      <c r="F23" s="323"/>
      <c r="G23" s="100">
        <f>önk.bev.!G22+'hivatal bev.'!G22+'óvoda bev.'!G22+'könyvtár bev.'!G22</f>
        <v>101200000</v>
      </c>
      <c r="H23" s="100">
        <f>SUM(H19:H22)</f>
        <v>101200000</v>
      </c>
      <c r="I23" s="100">
        <f>SUM(I19:I22)</f>
        <v>0</v>
      </c>
      <c r="J23" s="206"/>
    </row>
    <row r="24" spans="1:11" x14ac:dyDescent="0.25">
      <c r="A24" s="95" t="s">
        <v>252</v>
      </c>
      <c r="B24" s="90" t="s">
        <v>143</v>
      </c>
      <c r="C24" s="322" t="s">
        <v>56</v>
      </c>
      <c r="D24" s="322"/>
      <c r="E24" s="322"/>
      <c r="F24" s="322"/>
      <c r="G24" s="88">
        <f>önk.bev.!G23+'hivatal bev.'!G23+'óvoda bev.'!G23+'könyvtár bev.'!G23</f>
        <v>6900000</v>
      </c>
      <c r="H24" s="88"/>
      <c r="I24" s="88">
        <f>önk.bev.!I23</f>
        <v>6900000</v>
      </c>
      <c r="J24" s="22"/>
    </row>
    <row r="25" spans="1:11" x14ac:dyDescent="0.25">
      <c r="A25" s="95" t="s">
        <v>342</v>
      </c>
      <c r="B25" s="90" t="s">
        <v>141</v>
      </c>
      <c r="C25" s="322" t="s">
        <v>8</v>
      </c>
      <c r="D25" s="322"/>
      <c r="E25" s="322"/>
      <c r="F25" s="322"/>
      <c r="G25" s="88">
        <f>önk.bev.!G24+'hivatal bev.'!G24+'óvoda bev.'!G24+'könyvtár bev.'!G24</f>
        <v>4207355</v>
      </c>
      <c r="H25" s="88">
        <f>önk.bev.!H24+'óvoda bev.'!H24+'könyvtár bev.'!H24+'hivatal bev.'!G24</f>
        <v>700000</v>
      </c>
      <c r="I25" s="88">
        <f>'óvoda bev.'!I24+'könyvtár bev.'!I24</f>
        <v>3209460</v>
      </c>
      <c r="J25" s="22"/>
      <c r="K25" s="93"/>
    </row>
    <row r="26" spans="1:11" x14ac:dyDescent="0.25">
      <c r="A26" s="95" t="s">
        <v>253</v>
      </c>
      <c r="B26" s="90" t="s">
        <v>144</v>
      </c>
      <c r="C26" s="322" t="s">
        <v>43</v>
      </c>
      <c r="D26" s="322"/>
      <c r="E26" s="322"/>
      <c r="F26" s="322"/>
      <c r="G26" s="88">
        <f>önk.bev.!G25+'hivatal bev.'!G25+'óvoda bev.'!G25+'könyvtár bev.'!G25</f>
        <v>4468000</v>
      </c>
      <c r="H26" s="88"/>
      <c r="I26" s="88">
        <f>önk.bev.!I25</f>
        <v>4468000</v>
      </c>
      <c r="J26" s="22"/>
    </row>
    <row r="27" spans="1:11" x14ac:dyDescent="0.25">
      <c r="A27" s="95" t="s">
        <v>219</v>
      </c>
      <c r="B27" s="90" t="s">
        <v>142</v>
      </c>
      <c r="C27" s="322" t="s">
        <v>1</v>
      </c>
      <c r="D27" s="322"/>
      <c r="E27" s="322"/>
      <c r="F27" s="322"/>
      <c r="G27" s="88">
        <f>önk.bev.!G26+'hivatal bev.'!G26+'óvoda bev.'!G26+'könyvtár bev.'!G26</f>
        <v>15310804</v>
      </c>
      <c r="H27" s="88">
        <f>önk.bev.!H26+'hivatal bev.'!H26+'óvoda bev.'!H26+'könyvtár bev.'!H26</f>
        <v>0</v>
      </c>
      <c r="I27" s="88">
        <v>15678460</v>
      </c>
      <c r="J27" s="22"/>
    </row>
    <row r="28" spans="1:11" x14ac:dyDescent="0.25">
      <c r="A28" s="95" t="s">
        <v>220</v>
      </c>
      <c r="B28" s="90" t="s">
        <v>145</v>
      </c>
      <c r="C28" s="322" t="s">
        <v>27</v>
      </c>
      <c r="D28" s="322"/>
      <c r="E28" s="322"/>
      <c r="F28" s="322"/>
      <c r="G28" s="88">
        <f>önk.bev.!G27+'hivatal bev.'!G27+'óvoda bev.'!G27+'könyvtár bev.'!G27</f>
        <v>19113470</v>
      </c>
      <c r="H28" s="88">
        <v>20824473</v>
      </c>
      <c r="I28" s="88"/>
      <c r="J28" s="22"/>
    </row>
    <row r="29" spans="1:11" x14ac:dyDescent="0.25">
      <c r="A29" s="95" t="s">
        <v>273</v>
      </c>
      <c r="B29" s="90" t="s">
        <v>34</v>
      </c>
      <c r="C29" s="322" t="s">
        <v>33</v>
      </c>
      <c r="D29" s="322"/>
      <c r="E29" s="322"/>
      <c r="F29" s="322"/>
      <c r="G29" s="88">
        <f>önk.bev.!G28+'hivatal bev.'!G28+'óvoda bev.'!G28+'könyvtár bev.'!G28</f>
        <v>6970936</v>
      </c>
      <c r="H29" s="88">
        <f>önk.bev.!H28+'óvoda bev.'!H28+'könyvtár bev.'!H28</f>
        <v>3625960</v>
      </c>
      <c r="I29" s="88">
        <f>önk.bev.!I28+'óvoda bev.'!I28+'könyvtár bev.'!I28</f>
        <v>3334976</v>
      </c>
      <c r="J29" s="22"/>
      <c r="K29" s="93"/>
    </row>
    <row r="30" spans="1:11" x14ac:dyDescent="0.25">
      <c r="A30" s="98" t="s">
        <v>343</v>
      </c>
      <c r="B30" s="101" t="s">
        <v>234</v>
      </c>
      <c r="C30" s="323" t="s">
        <v>104</v>
      </c>
      <c r="D30" s="323"/>
      <c r="E30" s="323"/>
      <c r="F30" s="323"/>
      <c r="G30" s="100">
        <f>önk.bev.!G29+'hivatal bev.'!G29+'óvoda bev.'!G29+'könyvtár bev.'!G29</f>
        <v>56970565</v>
      </c>
      <c r="H30" s="100">
        <f>SUM(H25:H29)</f>
        <v>25150433</v>
      </c>
      <c r="I30" s="100">
        <f>SUM(I24:I29)</f>
        <v>33590896</v>
      </c>
      <c r="J30" s="206"/>
      <c r="K30" s="93"/>
    </row>
    <row r="31" spans="1:11" x14ac:dyDescent="0.25">
      <c r="A31" s="205" t="s">
        <v>344</v>
      </c>
      <c r="B31" s="106" t="s">
        <v>317</v>
      </c>
      <c r="C31" s="91" t="s">
        <v>316</v>
      </c>
      <c r="D31" s="102"/>
      <c r="E31" s="102"/>
      <c r="F31" s="102"/>
      <c r="G31" s="88">
        <f>önk.bev.!G30+'hivatal bev.'!G30+'óvoda bev.'!G30+'könyvtár bev.'!G30</f>
        <v>30000000</v>
      </c>
      <c r="H31" s="22"/>
      <c r="I31" s="88">
        <f>önk.bev.!I30</f>
        <v>30000000</v>
      </c>
      <c r="J31" s="22"/>
    </row>
    <row r="32" spans="1:11" x14ac:dyDescent="0.25">
      <c r="A32" s="98" t="s">
        <v>254</v>
      </c>
      <c r="B32" s="101" t="s">
        <v>67</v>
      </c>
      <c r="C32" s="105" t="s">
        <v>105</v>
      </c>
      <c r="D32" s="105"/>
      <c r="E32" s="105"/>
      <c r="F32" s="105"/>
      <c r="G32" s="100">
        <f>önk.bev.!G31+'hivatal bev.'!G31+'óvoda bev.'!G31+'könyvtár bev.'!G31</f>
        <v>30000000</v>
      </c>
      <c r="H32" s="100">
        <v>0</v>
      </c>
      <c r="I32" s="100">
        <f>SUM(I31)</f>
        <v>30000000</v>
      </c>
      <c r="J32" s="206"/>
    </row>
    <row r="33" spans="1:987" ht="24.75" customHeight="1" x14ac:dyDescent="0.25">
      <c r="A33" s="95" t="s">
        <v>255</v>
      </c>
      <c r="B33" s="89" t="s">
        <v>203</v>
      </c>
      <c r="C33" s="322" t="s">
        <v>204</v>
      </c>
      <c r="D33" s="322"/>
      <c r="E33" s="322"/>
      <c r="F33" s="322"/>
      <c r="G33" s="88">
        <f>önk.bev.!G32+'hivatal bev.'!G32+'óvoda bev.'!G32+'könyvtár bev.'!G32</f>
        <v>0</v>
      </c>
      <c r="H33" s="88"/>
      <c r="I33" s="88">
        <f>önk.bev.!I32</f>
        <v>0</v>
      </c>
      <c r="J33" s="22"/>
    </row>
    <row r="34" spans="1:987" x14ac:dyDescent="0.25">
      <c r="A34" s="98" t="s">
        <v>222</v>
      </c>
      <c r="B34" s="99" t="s">
        <v>235</v>
      </c>
      <c r="C34" s="323" t="s">
        <v>111</v>
      </c>
      <c r="D34" s="323"/>
      <c r="E34" s="323"/>
      <c r="F34" s="323"/>
      <c r="G34" s="100">
        <f>önk.bev.!G33+'hivatal bev.'!G33+'óvoda bev.'!G33+'könyvtár bev.'!G33</f>
        <v>0</v>
      </c>
      <c r="H34" s="100">
        <f>SUM(H33)</f>
        <v>0</v>
      </c>
      <c r="I34" s="100">
        <f>SUM(I33)</f>
        <v>0</v>
      </c>
      <c r="J34" s="206"/>
    </row>
    <row r="35" spans="1:987" x14ac:dyDescent="0.25">
      <c r="A35" s="95" t="s">
        <v>223</v>
      </c>
      <c r="B35" s="89" t="s">
        <v>236</v>
      </c>
      <c r="C35" s="91" t="s">
        <v>140</v>
      </c>
      <c r="D35" s="91"/>
      <c r="E35" s="91"/>
      <c r="F35" s="91"/>
      <c r="G35" s="88">
        <f>önk.bev.!G34+'hivatal bev.'!G34+'óvoda bev.'!G34+'könyvtár bev.'!G34</f>
        <v>0</v>
      </c>
      <c r="H35" s="107">
        <f>önk.bev.!G34</f>
        <v>0</v>
      </c>
      <c r="I35" s="22"/>
      <c r="J35" s="22"/>
    </row>
    <row r="36" spans="1:987" s="92" customFormat="1" ht="28.9" customHeight="1" x14ac:dyDescent="0.2">
      <c r="A36" s="98" t="s">
        <v>345</v>
      </c>
      <c r="B36" s="99" t="s">
        <v>114</v>
      </c>
      <c r="C36" s="323" t="s">
        <v>115</v>
      </c>
      <c r="D36" s="323"/>
      <c r="E36" s="323"/>
      <c r="F36" s="323"/>
      <c r="G36" s="100">
        <f>önk.bev.!G35+'hivatal bev.'!G35+'óvoda bev.'!G35+'könyvtár bev.'!G35</f>
        <v>0</v>
      </c>
      <c r="H36" s="100">
        <f>SUM(H35)</f>
        <v>0</v>
      </c>
      <c r="I36" s="100">
        <f>SUM(I35)</f>
        <v>0</v>
      </c>
      <c r="J36" s="207"/>
    </row>
    <row r="37" spans="1:987" ht="37.15" customHeight="1" x14ac:dyDescent="0.25">
      <c r="A37" s="98" t="s">
        <v>244</v>
      </c>
      <c r="B37" s="104" t="s">
        <v>237</v>
      </c>
      <c r="C37" s="323" t="s">
        <v>205</v>
      </c>
      <c r="D37" s="323"/>
      <c r="E37" s="323"/>
      <c r="F37" s="323"/>
      <c r="G37" s="100">
        <f>G16+G18+G23+G30+G32+G34+G36</f>
        <v>836032999</v>
      </c>
      <c r="H37" s="100">
        <f>H36+H34+H32+H30+H23+H18+H16</f>
        <v>774212867</v>
      </c>
      <c r="I37" s="100">
        <f>I36+I34+I32+I30+I23+I18+I16</f>
        <v>63590896</v>
      </c>
      <c r="J37" s="100">
        <v>0</v>
      </c>
      <c r="K37" s="93"/>
    </row>
    <row r="38" spans="1:987" x14ac:dyDescent="0.25">
      <c r="A38" s="96"/>
    </row>
    <row r="39" spans="1:987" ht="22.15" customHeight="1" x14ac:dyDescent="0.25">
      <c r="A39" s="337" t="s">
        <v>238</v>
      </c>
      <c r="B39" s="337"/>
      <c r="C39" s="337"/>
      <c r="D39" s="337"/>
      <c r="E39" s="337"/>
      <c r="F39" s="337"/>
      <c r="G39" s="337"/>
      <c r="H39" s="337"/>
      <c r="I39" s="337"/>
      <c r="J39" s="337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  <c r="IR39" s="86"/>
      <c r="IS39" s="86"/>
      <c r="IT39" s="86"/>
      <c r="IU39" s="86"/>
      <c r="IV39" s="86"/>
      <c r="IW39" s="86"/>
      <c r="IX39" s="86"/>
      <c r="IY39" s="86"/>
      <c r="IZ39" s="86"/>
      <c r="JA39" s="86"/>
      <c r="JB39" s="86"/>
      <c r="JC39" s="86"/>
      <c r="JD39" s="86"/>
      <c r="JE39" s="86"/>
      <c r="JF39" s="86"/>
      <c r="JG39" s="86"/>
      <c r="JH39" s="86"/>
      <c r="JI39" s="86"/>
      <c r="JJ39" s="86"/>
      <c r="JK39" s="86"/>
      <c r="JL39" s="86"/>
      <c r="JM39" s="86"/>
      <c r="JN39" s="86"/>
      <c r="JO39" s="86"/>
      <c r="JP39" s="86"/>
      <c r="JQ39" s="86"/>
      <c r="JR39" s="86"/>
      <c r="JS39" s="86"/>
      <c r="JT39" s="86"/>
      <c r="JU39" s="86"/>
      <c r="JV39" s="86"/>
      <c r="JW39" s="86"/>
      <c r="JX39" s="86"/>
      <c r="JY39" s="86"/>
      <c r="JZ39" s="86"/>
      <c r="KA39" s="86"/>
      <c r="KB39" s="86"/>
      <c r="KC39" s="86"/>
      <c r="KD39" s="86"/>
      <c r="KE39" s="86"/>
      <c r="KF39" s="86"/>
      <c r="KG39" s="86"/>
      <c r="KH39" s="86"/>
      <c r="KI39" s="86"/>
      <c r="KJ39" s="86"/>
      <c r="KK39" s="86"/>
      <c r="KL39" s="86"/>
      <c r="KM39" s="86"/>
      <c r="KN39" s="86"/>
      <c r="KO39" s="86"/>
      <c r="KP39" s="86"/>
      <c r="KQ39" s="86"/>
      <c r="KR39" s="86"/>
      <c r="KS39" s="86"/>
      <c r="KT39" s="86"/>
      <c r="KU39" s="86"/>
      <c r="KV39" s="86"/>
      <c r="KW39" s="86"/>
      <c r="KX39" s="86"/>
      <c r="KY39" s="86"/>
      <c r="KZ39" s="86"/>
      <c r="LA39" s="86"/>
      <c r="LB39" s="86"/>
      <c r="LC39" s="86"/>
      <c r="LD39" s="86"/>
      <c r="LE39" s="86"/>
      <c r="LF39" s="86"/>
      <c r="LG39" s="86"/>
      <c r="LH39" s="86"/>
      <c r="LI39" s="86"/>
      <c r="LJ39" s="86"/>
      <c r="LK39" s="86"/>
      <c r="LL39" s="86"/>
      <c r="LM39" s="86"/>
      <c r="LN39" s="86"/>
      <c r="LO39" s="86"/>
      <c r="LP39" s="86"/>
      <c r="LQ39" s="86"/>
      <c r="LR39" s="86"/>
      <c r="LS39" s="86"/>
      <c r="LT39" s="86"/>
      <c r="LU39" s="86"/>
      <c r="LV39" s="86"/>
      <c r="LW39" s="86"/>
      <c r="LX39" s="86"/>
      <c r="LY39" s="86"/>
      <c r="LZ39" s="86"/>
      <c r="MA39" s="86"/>
      <c r="MB39" s="86"/>
      <c r="MC39" s="86"/>
      <c r="MD39" s="86"/>
      <c r="ME39" s="86"/>
      <c r="MF39" s="86"/>
      <c r="MG39" s="86"/>
      <c r="MH39" s="86"/>
      <c r="MI39" s="86"/>
      <c r="MJ39" s="86"/>
      <c r="MK39" s="86"/>
      <c r="ML39" s="86"/>
      <c r="MM39" s="86"/>
      <c r="MN39" s="86"/>
      <c r="MO39" s="86"/>
      <c r="MP39" s="86"/>
      <c r="MQ39" s="86"/>
      <c r="MR39" s="86"/>
      <c r="MS39" s="86"/>
      <c r="MT39" s="86"/>
      <c r="MU39" s="86"/>
      <c r="MV39" s="86"/>
      <c r="MW39" s="86"/>
      <c r="MX39" s="86"/>
      <c r="MY39" s="86"/>
      <c r="MZ39" s="86"/>
      <c r="NA39" s="86"/>
      <c r="NB39" s="86"/>
      <c r="NC39" s="86"/>
      <c r="ND39" s="86"/>
      <c r="NE39" s="86"/>
      <c r="NF39" s="86"/>
      <c r="NG39" s="86"/>
      <c r="NH39" s="86"/>
      <c r="NI39" s="86"/>
      <c r="NJ39" s="86"/>
      <c r="NK39" s="86"/>
      <c r="NL39" s="86"/>
      <c r="NM39" s="86"/>
      <c r="NN39" s="86"/>
      <c r="NO39" s="86"/>
      <c r="NP39" s="86"/>
      <c r="NQ39" s="86"/>
      <c r="NR39" s="86"/>
      <c r="NS39" s="86"/>
      <c r="NT39" s="86"/>
      <c r="NU39" s="86"/>
      <c r="NV39" s="86"/>
      <c r="NW39" s="86"/>
      <c r="NX39" s="86"/>
      <c r="NY39" s="86"/>
      <c r="NZ39" s="86"/>
      <c r="OA39" s="86"/>
      <c r="OB39" s="86"/>
      <c r="OC39" s="86"/>
      <c r="OD39" s="86"/>
      <c r="OE39" s="86"/>
      <c r="OF39" s="86"/>
      <c r="OG39" s="86"/>
      <c r="OH39" s="86"/>
      <c r="OI39" s="86"/>
      <c r="OJ39" s="86"/>
      <c r="OK39" s="86"/>
      <c r="OL39" s="86"/>
      <c r="OM39" s="86"/>
      <c r="ON39" s="86"/>
      <c r="OO39" s="86"/>
      <c r="OP39" s="86"/>
      <c r="OQ39" s="86"/>
      <c r="OR39" s="86"/>
      <c r="OS39" s="86"/>
      <c r="OT39" s="86"/>
      <c r="OU39" s="86"/>
      <c r="OV39" s="86"/>
      <c r="OW39" s="86"/>
      <c r="OX39" s="86"/>
      <c r="OY39" s="86"/>
      <c r="OZ39" s="86"/>
      <c r="PA39" s="86"/>
      <c r="PB39" s="86"/>
      <c r="PC39" s="86"/>
      <c r="PD39" s="86"/>
      <c r="PE39" s="86"/>
      <c r="PF39" s="86"/>
      <c r="PG39" s="86"/>
      <c r="PH39" s="86"/>
      <c r="PI39" s="86"/>
      <c r="PJ39" s="86"/>
      <c r="PK39" s="86"/>
      <c r="PL39" s="86"/>
      <c r="PM39" s="86"/>
      <c r="PN39" s="86"/>
      <c r="PO39" s="86"/>
      <c r="PP39" s="86"/>
      <c r="PQ39" s="86"/>
      <c r="PR39" s="86"/>
      <c r="PS39" s="86"/>
      <c r="PT39" s="86"/>
      <c r="PU39" s="86"/>
      <c r="PV39" s="86"/>
      <c r="PW39" s="86"/>
      <c r="PX39" s="86"/>
      <c r="PY39" s="86"/>
      <c r="PZ39" s="86"/>
      <c r="QA39" s="86"/>
      <c r="QB39" s="86"/>
      <c r="QC39" s="86"/>
      <c r="QD39" s="86"/>
      <c r="QE39" s="86"/>
      <c r="QF39" s="86"/>
      <c r="QG39" s="86"/>
      <c r="QH39" s="86"/>
      <c r="QI39" s="86"/>
      <c r="QJ39" s="86"/>
      <c r="QK39" s="86"/>
      <c r="QL39" s="86"/>
      <c r="QM39" s="86"/>
      <c r="QN39" s="86"/>
      <c r="QO39" s="86"/>
      <c r="QP39" s="86"/>
      <c r="QQ39" s="86"/>
      <c r="QR39" s="86"/>
      <c r="QS39" s="86"/>
      <c r="QT39" s="86"/>
      <c r="QU39" s="86"/>
      <c r="QV39" s="86"/>
      <c r="QW39" s="86"/>
      <c r="QX39" s="86"/>
      <c r="QY39" s="86"/>
      <c r="QZ39" s="86"/>
      <c r="RA39" s="86"/>
      <c r="RB39" s="86"/>
      <c r="RC39" s="86"/>
      <c r="RD39" s="86"/>
      <c r="RE39" s="86"/>
      <c r="RF39" s="86"/>
      <c r="RG39" s="86"/>
      <c r="RH39" s="86"/>
      <c r="RI39" s="86"/>
      <c r="RJ39" s="86"/>
      <c r="RK39" s="86"/>
      <c r="RL39" s="86"/>
      <c r="RM39" s="86"/>
      <c r="RN39" s="86"/>
      <c r="RO39" s="86"/>
      <c r="RP39" s="86"/>
      <c r="RQ39" s="86"/>
      <c r="RR39" s="86"/>
      <c r="RS39" s="86"/>
      <c r="RT39" s="86"/>
      <c r="RU39" s="86"/>
      <c r="RV39" s="86"/>
      <c r="RW39" s="86"/>
      <c r="RX39" s="86"/>
      <c r="RY39" s="86"/>
      <c r="RZ39" s="86"/>
      <c r="SA39" s="86"/>
      <c r="SB39" s="86"/>
      <c r="SC39" s="86"/>
      <c r="SD39" s="86"/>
      <c r="SE39" s="86"/>
      <c r="SF39" s="86"/>
      <c r="SG39" s="86"/>
      <c r="SH39" s="86"/>
      <c r="SI39" s="86"/>
      <c r="SJ39" s="86"/>
      <c r="SK39" s="86"/>
      <c r="SL39" s="86"/>
      <c r="SM39" s="86"/>
      <c r="SN39" s="86"/>
      <c r="SO39" s="86"/>
      <c r="SP39" s="86"/>
      <c r="SQ39" s="86"/>
      <c r="SR39" s="86"/>
      <c r="SS39" s="86"/>
      <c r="ST39" s="86"/>
      <c r="SU39" s="86"/>
      <c r="SV39" s="86"/>
      <c r="SW39" s="86"/>
      <c r="SX39" s="86"/>
      <c r="SY39" s="86"/>
      <c r="SZ39" s="86"/>
      <c r="TA39" s="86"/>
      <c r="TB39" s="86"/>
      <c r="TC39" s="86"/>
      <c r="TD39" s="86"/>
      <c r="TE39" s="86"/>
      <c r="TF39" s="86"/>
      <c r="TG39" s="86"/>
      <c r="TH39" s="86"/>
      <c r="TI39" s="86"/>
      <c r="TJ39" s="86"/>
      <c r="TK39" s="86"/>
      <c r="TL39" s="86"/>
      <c r="TM39" s="86"/>
      <c r="TN39" s="86"/>
      <c r="TO39" s="86"/>
      <c r="TP39" s="86"/>
      <c r="TQ39" s="86"/>
      <c r="TR39" s="86"/>
      <c r="TS39" s="86"/>
      <c r="TT39" s="86"/>
      <c r="TU39" s="86"/>
      <c r="TV39" s="86"/>
      <c r="TW39" s="86"/>
      <c r="TX39" s="86"/>
      <c r="TY39" s="86"/>
      <c r="TZ39" s="86"/>
      <c r="UA39" s="86"/>
      <c r="UB39" s="86"/>
      <c r="UC39" s="86"/>
      <c r="UD39" s="86"/>
      <c r="UE39" s="86"/>
      <c r="UF39" s="86"/>
      <c r="UG39" s="86"/>
      <c r="UH39" s="86"/>
      <c r="UI39" s="86"/>
      <c r="UJ39" s="86"/>
      <c r="UK39" s="86"/>
      <c r="UL39" s="86"/>
      <c r="UM39" s="86"/>
      <c r="UN39" s="86"/>
      <c r="UO39" s="86"/>
      <c r="UP39" s="86"/>
      <c r="UQ39" s="86"/>
      <c r="UR39" s="86"/>
      <c r="US39" s="86"/>
      <c r="UT39" s="86"/>
      <c r="UU39" s="86"/>
      <c r="UV39" s="86"/>
      <c r="UW39" s="86"/>
      <c r="UX39" s="86"/>
      <c r="UY39" s="86"/>
      <c r="UZ39" s="86"/>
      <c r="VA39" s="86"/>
      <c r="VB39" s="86"/>
      <c r="VC39" s="86"/>
      <c r="VD39" s="86"/>
      <c r="VE39" s="86"/>
      <c r="VF39" s="86"/>
      <c r="VG39" s="86"/>
      <c r="VH39" s="86"/>
      <c r="VI39" s="86"/>
      <c r="VJ39" s="86"/>
      <c r="VK39" s="86"/>
      <c r="VL39" s="86"/>
      <c r="VM39" s="86"/>
      <c r="VN39" s="86"/>
      <c r="VO39" s="86"/>
      <c r="VP39" s="86"/>
      <c r="VQ39" s="86"/>
      <c r="VR39" s="86"/>
      <c r="VS39" s="86"/>
      <c r="VT39" s="86"/>
      <c r="VU39" s="86"/>
      <c r="VV39" s="86"/>
      <c r="VW39" s="86"/>
      <c r="VX39" s="86"/>
      <c r="VY39" s="86"/>
      <c r="VZ39" s="86"/>
      <c r="WA39" s="86"/>
      <c r="WB39" s="86"/>
      <c r="WC39" s="86"/>
      <c r="WD39" s="86"/>
      <c r="WE39" s="86"/>
      <c r="WF39" s="86"/>
      <c r="WG39" s="86"/>
      <c r="WH39" s="86"/>
      <c r="WI39" s="86"/>
      <c r="WJ39" s="86"/>
      <c r="WK39" s="86"/>
      <c r="WL39" s="86"/>
      <c r="WM39" s="86"/>
      <c r="WN39" s="86"/>
      <c r="WO39" s="86"/>
      <c r="WP39" s="86"/>
      <c r="WQ39" s="86"/>
      <c r="WR39" s="86"/>
      <c r="WS39" s="86"/>
      <c r="WT39" s="86"/>
      <c r="WU39" s="86"/>
      <c r="WV39" s="86"/>
      <c r="WW39" s="86"/>
      <c r="WX39" s="86"/>
      <c r="WY39" s="86"/>
      <c r="WZ39" s="86"/>
      <c r="XA39" s="86"/>
      <c r="XB39" s="86"/>
      <c r="XC39" s="86"/>
      <c r="XD39" s="86"/>
      <c r="XE39" s="86"/>
      <c r="XF39" s="86"/>
      <c r="XG39" s="86"/>
      <c r="XH39" s="86"/>
      <c r="XI39" s="86"/>
      <c r="XJ39" s="86"/>
      <c r="XK39" s="86"/>
      <c r="XL39" s="86"/>
      <c r="XM39" s="86"/>
      <c r="XN39" s="86"/>
      <c r="XO39" s="86"/>
      <c r="XP39" s="86"/>
      <c r="XQ39" s="86"/>
      <c r="XR39" s="86"/>
      <c r="XS39" s="86"/>
      <c r="XT39" s="86"/>
      <c r="XU39" s="86"/>
      <c r="XV39" s="86"/>
      <c r="XW39" s="86"/>
      <c r="XX39" s="86"/>
      <c r="XY39" s="86"/>
      <c r="XZ39" s="86"/>
      <c r="YA39" s="86"/>
      <c r="YB39" s="86"/>
      <c r="YC39" s="86"/>
      <c r="YD39" s="86"/>
      <c r="YE39" s="86"/>
      <c r="YF39" s="86"/>
      <c r="YG39" s="86"/>
      <c r="YH39" s="86"/>
      <c r="YI39" s="86"/>
      <c r="YJ39" s="86"/>
      <c r="YK39" s="86"/>
      <c r="YL39" s="86"/>
      <c r="YM39" s="86"/>
      <c r="YN39" s="86"/>
      <c r="YO39" s="86"/>
      <c r="YP39" s="86"/>
      <c r="YQ39" s="86"/>
      <c r="YR39" s="86"/>
      <c r="YS39" s="86"/>
      <c r="YT39" s="86"/>
      <c r="YU39" s="86"/>
      <c r="YV39" s="86"/>
      <c r="YW39" s="86"/>
      <c r="YX39" s="86"/>
      <c r="YY39" s="86"/>
      <c r="YZ39" s="86"/>
      <c r="ZA39" s="86"/>
      <c r="ZB39" s="86"/>
      <c r="ZC39" s="86"/>
      <c r="ZD39" s="86"/>
      <c r="ZE39" s="86"/>
      <c r="ZF39" s="86"/>
      <c r="ZG39" s="86"/>
      <c r="ZH39" s="86"/>
      <c r="ZI39" s="86"/>
      <c r="ZJ39" s="86"/>
      <c r="ZK39" s="86"/>
      <c r="ZL39" s="86"/>
      <c r="ZM39" s="86"/>
      <c r="ZN39" s="86"/>
      <c r="ZO39" s="86"/>
      <c r="ZP39" s="86"/>
      <c r="ZQ39" s="86"/>
      <c r="ZR39" s="86"/>
      <c r="ZS39" s="86"/>
      <c r="ZT39" s="86"/>
      <c r="ZU39" s="86"/>
      <c r="ZV39" s="86"/>
      <c r="ZW39" s="86"/>
      <c r="ZX39" s="86"/>
      <c r="ZY39" s="86"/>
      <c r="ZZ39" s="86"/>
      <c r="AAA39" s="86"/>
      <c r="AAB39" s="86"/>
      <c r="AAC39" s="86"/>
      <c r="AAD39" s="86"/>
      <c r="AAE39" s="86"/>
      <c r="AAF39" s="86"/>
      <c r="AAG39" s="86"/>
      <c r="AAH39" s="86"/>
      <c r="AAI39" s="86"/>
      <c r="AAJ39" s="86"/>
      <c r="AAK39" s="86"/>
      <c r="AAL39" s="86"/>
      <c r="AAM39" s="86"/>
      <c r="AAN39" s="86"/>
      <c r="AAO39" s="86"/>
      <c r="AAP39" s="86"/>
      <c r="AAQ39" s="86"/>
      <c r="AAR39" s="86"/>
      <c r="AAS39" s="86"/>
      <c r="AAT39" s="86"/>
      <c r="AAU39" s="86"/>
      <c r="AAV39" s="86"/>
      <c r="AAW39" s="86"/>
      <c r="AAX39" s="86"/>
      <c r="AAY39" s="86"/>
      <c r="AAZ39" s="86"/>
      <c r="ABA39" s="86"/>
      <c r="ABB39" s="86"/>
      <c r="ABC39" s="86"/>
      <c r="ABD39" s="86"/>
      <c r="ABE39" s="86"/>
      <c r="ABF39" s="86"/>
      <c r="ABG39" s="86"/>
      <c r="ABH39" s="86"/>
      <c r="ABI39" s="86"/>
      <c r="ABJ39" s="86"/>
      <c r="ABK39" s="86"/>
      <c r="ABL39" s="86"/>
      <c r="ABM39" s="86"/>
      <c r="ABN39" s="86"/>
      <c r="ABO39" s="86"/>
      <c r="ABP39" s="86"/>
      <c r="ABQ39" s="86"/>
      <c r="ABR39" s="86"/>
      <c r="ABS39" s="86"/>
      <c r="ABT39" s="86"/>
      <c r="ABU39" s="86"/>
      <c r="ABV39" s="86"/>
      <c r="ABW39" s="86"/>
      <c r="ABX39" s="86"/>
      <c r="ABY39" s="86"/>
      <c r="ABZ39" s="86"/>
      <c r="ACA39" s="86"/>
      <c r="ACB39" s="86"/>
      <c r="ACC39" s="86"/>
      <c r="ACD39" s="86"/>
      <c r="ACE39" s="86"/>
      <c r="ACF39" s="86"/>
      <c r="ACG39" s="86"/>
      <c r="ACH39" s="86"/>
      <c r="ACI39" s="86"/>
      <c r="ACJ39" s="86"/>
      <c r="ACK39" s="86"/>
      <c r="ACL39" s="86"/>
      <c r="ACM39" s="86"/>
      <c r="ACN39" s="86"/>
      <c r="ACO39" s="86"/>
      <c r="ACP39" s="86"/>
      <c r="ACQ39" s="86"/>
      <c r="ACR39" s="86"/>
      <c r="ACS39" s="86"/>
      <c r="ACT39" s="86"/>
      <c r="ACU39" s="86"/>
      <c r="ACV39" s="86"/>
      <c r="ACW39" s="86"/>
      <c r="ACX39" s="86"/>
      <c r="ACY39" s="86"/>
      <c r="ACZ39" s="86"/>
      <c r="ADA39" s="86"/>
      <c r="ADB39" s="86"/>
      <c r="ADC39" s="86"/>
      <c r="ADD39" s="86"/>
      <c r="ADE39" s="86"/>
      <c r="ADF39" s="86"/>
      <c r="ADG39" s="86"/>
      <c r="ADH39" s="86"/>
      <c r="ADI39" s="86"/>
      <c r="ADJ39" s="86"/>
      <c r="ADK39" s="86"/>
      <c r="ADL39" s="86"/>
      <c r="ADM39" s="86"/>
      <c r="ADN39" s="86"/>
      <c r="ADO39" s="86"/>
      <c r="ADP39" s="86"/>
      <c r="ADQ39" s="86"/>
      <c r="ADR39" s="86"/>
      <c r="ADS39" s="86"/>
      <c r="ADT39" s="86"/>
      <c r="ADU39" s="86"/>
      <c r="ADV39" s="86"/>
      <c r="ADW39" s="86"/>
      <c r="ADX39" s="86"/>
      <c r="ADY39" s="86"/>
      <c r="ADZ39" s="86"/>
      <c r="AEA39" s="86"/>
      <c r="AEB39" s="86"/>
      <c r="AEC39" s="86"/>
      <c r="AED39" s="86"/>
      <c r="AEE39" s="86"/>
      <c r="AEF39" s="86"/>
      <c r="AEG39" s="86"/>
      <c r="AEH39" s="86"/>
      <c r="AEI39" s="86"/>
      <c r="AEJ39" s="86"/>
      <c r="AEK39" s="86"/>
      <c r="AEL39" s="86"/>
      <c r="AEM39" s="86"/>
      <c r="AEN39" s="86"/>
      <c r="AEO39" s="86"/>
      <c r="AEP39" s="86"/>
      <c r="AEQ39" s="86"/>
      <c r="AER39" s="86"/>
      <c r="AES39" s="86"/>
      <c r="AET39" s="86"/>
      <c r="AEU39" s="86"/>
      <c r="AEV39" s="86"/>
      <c r="AEW39" s="86"/>
      <c r="AEX39" s="86"/>
      <c r="AEY39" s="86"/>
      <c r="AEZ39" s="86"/>
      <c r="AFA39" s="86"/>
      <c r="AFB39" s="86"/>
      <c r="AFC39" s="86"/>
      <c r="AFD39" s="86"/>
      <c r="AFE39" s="86"/>
      <c r="AFF39" s="86"/>
      <c r="AFG39" s="86"/>
      <c r="AFH39" s="86"/>
      <c r="AFI39" s="86"/>
      <c r="AFJ39" s="86"/>
      <c r="AFK39" s="86"/>
      <c r="AFL39" s="86"/>
      <c r="AFM39" s="86"/>
      <c r="AFN39" s="86"/>
      <c r="AFO39" s="86"/>
      <c r="AFP39" s="86"/>
      <c r="AFQ39" s="86"/>
      <c r="AFR39" s="86"/>
      <c r="AFS39" s="86"/>
      <c r="AFT39" s="86"/>
      <c r="AFU39" s="86"/>
      <c r="AFV39" s="86"/>
      <c r="AFW39" s="86"/>
      <c r="AFX39" s="86"/>
      <c r="AFY39" s="86"/>
      <c r="AFZ39" s="86"/>
      <c r="AGA39" s="86"/>
      <c r="AGB39" s="86"/>
      <c r="AGC39" s="86"/>
      <c r="AGD39" s="86"/>
      <c r="AGE39" s="86"/>
      <c r="AGF39" s="86"/>
      <c r="AGG39" s="86"/>
      <c r="AGH39" s="86"/>
      <c r="AGI39" s="86"/>
      <c r="AGJ39" s="86"/>
      <c r="AGK39" s="86"/>
      <c r="AGL39" s="86"/>
      <c r="AGM39" s="86"/>
      <c r="AGN39" s="86"/>
      <c r="AGO39" s="86"/>
      <c r="AGP39" s="86"/>
      <c r="AGQ39" s="86"/>
      <c r="AGR39" s="86"/>
      <c r="AGS39" s="86"/>
      <c r="AGT39" s="86"/>
      <c r="AGU39" s="86"/>
      <c r="AGV39" s="86"/>
      <c r="AGW39" s="86"/>
      <c r="AGX39" s="86"/>
      <c r="AGY39" s="86"/>
      <c r="AGZ39" s="86"/>
      <c r="AHA39" s="86"/>
      <c r="AHB39" s="86"/>
      <c r="AHC39" s="86"/>
      <c r="AHD39" s="86"/>
      <c r="AHE39" s="86"/>
      <c r="AHF39" s="86"/>
      <c r="AHG39" s="86"/>
      <c r="AHH39" s="86"/>
      <c r="AHI39" s="86"/>
      <c r="AHJ39" s="86"/>
      <c r="AHK39" s="86"/>
      <c r="AHL39" s="86"/>
      <c r="AHM39" s="86"/>
      <c r="AHN39" s="86"/>
      <c r="AHO39" s="86"/>
      <c r="AHP39" s="86"/>
      <c r="AHQ39" s="86"/>
      <c r="AHR39" s="86"/>
      <c r="AHS39" s="86"/>
      <c r="AHT39" s="86"/>
      <c r="AHU39" s="86"/>
      <c r="AHV39" s="86"/>
      <c r="AHW39" s="86"/>
      <c r="AHX39" s="86"/>
      <c r="AHY39" s="86"/>
      <c r="AHZ39" s="86"/>
      <c r="AIA39" s="86"/>
      <c r="AIB39" s="86"/>
      <c r="AIC39" s="86"/>
      <c r="AID39" s="86"/>
      <c r="AIE39" s="86"/>
      <c r="AIF39" s="86"/>
      <c r="AIG39" s="86"/>
      <c r="AIH39" s="86"/>
      <c r="AII39" s="86"/>
      <c r="AIJ39" s="86"/>
      <c r="AIK39" s="86"/>
      <c r="AIL39" s="86"/>
      <c r="AIM39" s="86"/>
      <c r="AIN39" s="86"/>
      <c r="AIO39" s="86"/>
      <c r="AIP39" s="86"/>
      <c r="AIQ39" s="86"/>
      <c r="AIR39" s="86"/>
      <c r="AIS39" s="86"/>
      <c r="AIT39" s="86"/>
      <c r="AIU39" s="86"/>
      <c r="AIV39" s="86"/>
      <c r="AIW39" s="86"/>
      <c r="AIX39" s="86"/>
      <c r="AIY39" s="86"/>
      <c r="AIZ39" s="86"/>
      <c r="AJA39" s="86"/>
      <c r="AJB39" s="86"/>
      <c r="AJC39" s="86"/>
      <c r="AJD39" s="86"/>
      <c r="AJE39" s="86"/>
      <c r="AJF39" s="86"/>
      <c r="AJG39" s="86"/>
      <c r="AJH39" s="86"/>
      <c r="AJI39" s="86"/>
      <c r="AJJ39" s="86"/>
      <c r="AJK39" s="86"/>
      <c r="AJL39" s="86"/>
      <c r="AJM39" s="86"/>
      <c r="AJN39" s="86"/>
      <c r="AJO39" s="86"/>
      <c r="AJP39" s="86"/>
      <c r="AJQ39" s="86"/>
      <c r="AJR39" s="86"/>
      <c r="AJS39" s="86"/>
      <c r="AJT39" s="86"/>
      <c r="AJU39" s="86"/>
      <c r="AJV39" s="86"/>
      <c r="AJW39" s="86"/>
      <c r="AJX39" s="86"/>
      <c r="AJY39" s="86"/>
      <c r="AJZ39" s="86"/>
      <c r="AKA39" s="86"/>
      <c r="AKB39" s="86"/>
      <c r="AKC39" s="86"/>
      <c r="AKD39" s="86"/>
      <c r="AKE39" s="86"/>
      <c r="AKF39" s="86"/>
      <c r="AKG39" s="86"/>
      <c r="AKH39" s="86"/>
      <c r="AKI39" s="86"/>
      <c r="AKJ39" s="86"/>
      <c r="AKK39" s="86"/>
      <c r="AKL39" s="86"/>
      <c r="AKM39" s="86"/>
      <c r="AKN39" s="86"/>
      <c r="AKO39" s="86"/>
      <c r="AKP39" s="86"/>
      <c r="AKQ39" s="86"/>
      <c r="AKR39" s="86"/>
      <c r="AKS39" s="86"/>
      <c r="AKT39" s="86"/>
      <c r="AKU39" s="86"/>
      <c r="AKV39" s="86"/>
    </row>
    <row r="40" spans="1:987" ht="22.15" customHeight="1" x14ac:dyDescent="0.25">
      <c r="A40" s="318" t="s">
        <v>185</v>
      </c>
      <c r="B40" s="319" t="s">
        <v>109</v>
      </c>
      <c r="C40" s="320" t="s">
        <v>206</v>
      </c>
      <c r="D40" s="320"/>
      <c r="E40" s="320"/>
      <c r="F40" s="320"/>
      <c r="G40" s="321" t="s">
        <v>186</v>
      </c>
      <c r="H40" s="333" t="s">
        <v>330</v>
      </c>
      <c r="I40" s="334"/>
      <c r="J40" s="33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  <c r="IR40" s="86"/>
      <c r="IS40" s="86"/>
      <c r="IT40" s="86"/>
      <c r="IU40" s="86"/>
      <c r="IV40" s="86"/>
      <c r="IW40" s="86"/>
      <c r="IX40" s="86"/>
      <c r="IY40" s="86"/>
      <c r="IZ40" s="86"/>
      <c r="JA40" s="86"/>
      <c r="JB40" s="86"/>
      <c r="JC40" s="86"/>
      <c r="JD40" s="86"/>
      <c r="JE40" s="86"/>
      <c r="JF40" s="86"/>
      <c r="JG40" s="86"/>
      <c r="JH40" s="86"/>
      <c r="JI40" s="86"/>
      <c r="JJ40" s="86"/>
      <c r="JK40" s="86"/>
      <c r="JL40" s="86"/>
      <c r="JM40" s="86"/>
      <c r="JN40" s="86"/>
      <c r="JO40" s="86"/>
      <c r="JP40" s="86"/>
      <c r="JQ40" s="86"/>
      <c r="JR40" s="86"/>
      <c r="JS40" s="86"/>
      <c r="JT40" s="86"/>
      <c r="JU40" s="86"/>
      <c r="JV40" s="86"/>
      <c r="JW40" s="86"/>
      <c r="JX40" s="86"/>
      <c r="JY40" s="86"/>
      <c r="JZ40" s="86"/>
      <c r="KA40" s="86"/>
      <c r="KB40" s="86"/>
      <c r="KC40" s="86"/>
      <c r="KD40" s="86"/>
      <c r="KE40" s="86"/>
      <c r="KF40" s="86"/>
      <c r="KG40" s="86"/>
      <c r="KH40" s="86"/>
      <c r="KI40" s="86"/>
      <c r="KJ40" s="86"/>
      <c r="KK40" s="86"/>
      <c r="KL40" s="86"/>
      <c r="KM40" s="86"/>
      <c r="KN40" s="86"/>
      <c r="KO40" s="86"/>
      <c r="KP40" s="86"/>
      <c r="KQ40" s="86"/>
      <c r="KR40" s="86"/>
      <c r="KS40" s="86"/>
      <c r="KT40" s="86"/>
      <c r="KU40" s="86"/>
      <c r="KV40" s="86"/>
      <c r="KW40" s="86"/>
      <c r="KX40" s="86"/>
      <c r="KY40" s="86"/>
      <c r="KZ40" s="86"/>
      <c r="LA40" s="86"/>
      <c r="LB40" s="86"/>
      <c r="LC40" s="86"/>
      <c r="LD40" s="86"/>
      <c r="LE40" s="86"/>
      <c r="LF40" s="86"/>
      <c r="LG40" s="86"/>
      <c r="LH40" s="86"/>
      <c r="LI40" s="86"/>
      <c r="LJ40" s="86"/>
      <c r="LK40" s="86"/>
      <c r="LL40" s="86"/>
      <c r="LM40" s="86"/>
      <c r="LN40" s="86"/>
      <c r="LO40" s="86"/>
      <c r="LP40" s="86"/>
      <c r="LQ40" s="86"/>
      <c r="LR40" s="86"/>
      <c r="LS40" s="86"/>
      <c r="LT40" s="86"/>
      <c r="LU40" s="86"/>
      <c r="LV40" s="86"/>
      <c r="LW40" s="86"/>
      <c r="LX40" s="86"/>
      <c r="LY40" s="86"/>
      <c r="LZ40" s="86"/>
      <c r="MA40" s="86"/>
      <c r="MB40" s="86"/>
      <c r="MC40" s="86"/>
      <c r="MD40" s="86"/>
      <c r="ME40" s="86"/>
      <c r="MF40" s="86"/>
      <c r="MG40" s="86"/>
      <c r="MH40" s="86"/>
      <c r="MI40" s="86"/>
      <c r="MJ40" s="86"/>
      <c r="MK40" s="86"/>
      <c r="ML40" s="86"/>
      <c r="MM40" s="86"/>
      <c r="MN40" s="86"/>
      <c r="MO40" s="86"/>
      <c r="MP40" s="86"/>
      <c r="MQ40" s="86"/>
      <c r="MR40" s="86"/>
      <c r="MS40" s="86"/>
      <c r="MT40" s="86"/>
      <c r="MU40" s="86"/>
      <c r="MV40" s="86"/>
      <c r="MW40" s="86"/>
      <c r="MX40" s="86"/>
      <c r="MY40" s="86"/>
      <c r="MZ40" s="86"/>
      <c r="NA40" s="86"/>
      <c r="NB40" s="86"/>
      <c r="NC40" s="86"/>
      <c r="ND40" s="86"/>
      <c r="NE40" s="86"/>
      <c r="NF40" s="86"/>
      <c r="NG40" s="86"/>
      <c r="NH40" s="86"/>
      <c r="NI40" s="86"/>
      <c r="NJ40" s="86"/>
      <c r="NK40" s="86"/>
      <c r="NL40" s="86"/>
      <c r="NM40" s="86"/>
      <c r="NN40" s="86"/>
      <c r="NO40" s="86"/>
      <c r="NP40" s="86"/>
      <c r="NQ40" s="86"/>
      <c r="NR40" s="86"/>
      <c r="NS40" s="86"/>
      <c r="NT40" s="86"/>
      <c r="NU40" s="86"/>
      <c r="NV40" s="86"/>
      <c r="NW40" s="86"/>
      <c r="NX40" s="86"/>
      <c r="NY40" s="86"/>
      <c r="NZ40" s="86"/>
      <c r="OA40" s="86"/>
      <c r="OB40" s="86"/>
      <c r="OC40" s="86"/>
      <c r="OD40" s="86"/>
      <c r="OE40" s="86"/>
      <c r="OF40" s="86"/>
      <c r="OG40" s="86"/>
      <c r="OH40" s="86"/>
      <c r="OI40" s="86"/>
      <c r="OJ40" s="86"/>
      <c r="OK40" s="86"/>
      <c r="OL40" s="86"/>
      <c r="OM40" s="86"/>
      <c r="ON40" s="86"/>
      <c r="OO40" s="86"/>
      <c r="OP40" s="86"/>
      <c r="OQ40" s="86"/>
      <c r="OR40" s="86"/>
      <c r="OS40" s="86"/>
      <c r="OT40" s="86"/>
      <c r="OU40" s="86"/>
      <c r="OV40" s="86"/>
      <c r="OW40" s="86"/>
      <c r="OX40" s="86"/>
      <c r="OY40" s="86"/>
      <c r="OZ40" s="86"/>
      <c r="PA40" s="86"/>
      <c r="PB40" s="86"/>
      <c r="PC40" s="86"/>
      <c r="PD40" s="86"/>
      <c r="PE40" s="86"/>
      <c r="PF40" s="86"/>
      <c r="PG40" s="86"/>
      <c r="PH40" s="86"/>
      <c r="PI40" s="86"/>
      <c r="PJ40" s="86"/>
      <c r="PK40" s="86"/>
      <c r="PL40" s="86"/>
      <c r="PM40" s="86"/>
      <c r="PN40" s="86"/>
      <c r="PO40" s="86"/>
      <c r="PP40" s="86"/>
      <c r="PQ40" s="86"/>
      <c r="PR40" s="86"/>
      <c r="PS40" s="86"/>
      <c r="PT40" s="86"/>
      <c r="PU40" s="86"/>
      <c r="PV40" s="86"/>
      <c r="PW40" s="86"/>
      <c r="PX40" s="86"/>
      <c r="PY40" s="86"/>
      <c r="PZ40" s="86"/>
      <c r="QA40" s="86"/>
      <c r="QB40" s="86"/>
      <c r="QC40" s="86"/>
      <c r="QD40" s="86"/>
      <c r="QE40" s="86"/>
      <c r="QF40" s="86"/>
      <c r="QG40" s="86"/>
      <c r="QH40" s="86"/>
      <c r="QI40" s="86"/>
      <c r="QJ40" s="86"/>
      <c r="QK40" s="86"/>
      <c r="QL40" s="86"/>
      <c r="QM40" s="86"/>
      <c r="QN40" s="86"/>
      <c r="QO40" s="86"/>
      <c r="QP40" s="86"/>
      <c r="QQ40" s="86"/>
      <c r="QR40" s="86"/>
      <c r="QS40" s="86"/>
      <c r="QT40" s="86"/>
      <c r="QU40" s="86"/>
      <c r="QV40" s="86"/>
      <c r="QW40" s="86"/>
      <c r="QX40" s="86"/>
      <c r="QY40" s="86"/>
      <c r="QZ40" s="86"/>
      <c r="RA40" s="86"/>
      <c r="RB40" s="86"/>
      <c r="RC40" s="86"/>
      <c r="RD40" s="86"/>
      <c r="RE40" s="86"/>
      <c r="RF40" s="86"/>
      <c r="RG40" s="86"/>
      <c r="RH40" s="86"/>
      <c r="RI40" s="86"/>
      <c r="RJ40" s="86"/>
      <c r="RK40" s="86"/>
      <c r="RL40" s="86"/>
      <c r="RM40" s="86"/>
      <c r="RN40" s="86"/>
      <c r="RO40" s="86"/>
      <c r="RP40" s="86"/>
      <c r="RQ40" s="86"/>
      <c r="RR40" s="86"/>
      <c r="RS40" s="86"/>
      <c r="RT40" s="86"/>
      <c r="RU40" s="86"/>
      <c r="RV40" s="86"/>
      <c r="RW40" s="86"/>
      <c r="RX40" s="86"/>
      <c r="RY40" s="86"/>
      <c r="RZ40" s="86"/>
      <c r="SA40" s="86"/>
      <c r="SB40" s="86"/>
      <c r="SC40" s="86"/>
      <c r="SD40" s="86"/>
      <c r="SE40" s="86"/>
      <c r="SF40" s="86"/>
      <c r="SG40" s="86"/>
      <c r="SH40" s="86"/>
      <c r="SI40" s="86"/>
      <c r="SJ40" s="86"/>
      <c r="SK40" s="86"/>
      <c r="SL40" s="86"/>
      <c r="SM40" s="86"/>
      <c r="SN40" s="86"/>
      <c r="SO40" s="86"/>
      <c r="SP40" s="86"/>
      <c r="SQ40" s="86"/>
      <c r="SR40" s="86"/>
      <c r="SS40" s="86"/>
      <c r="ST40" s="86"/>
      <c r="SU40" s="86"/>
      <c r="SV40" s="86"/>
      <c r="SW40" s="86"/>
      <c r="SX40" s="86"/>
      <c r="SY40" s="86"/>
      <c r="SZ40" s="86"/>
      <c r="TA40" s="86"/>
      <c r="TB40" s="86"/>
      <c r="TC40" s="86"/>
      <c r="TD40" s="86"/>
      <c r="TE40" s="86"/>
      <c r="TF40" s="86"/>
      <c r="TG40" s="86"/>
      <c r="TH40" s="86"/>
      <c r="TI40" s="86"/>
      <c r="TJ40" s="86"/>
      <c r="TK40" s="86"/>
      <c r="TL40" s="86"/>
      <c r="TM40" s="86"/>
      <c r="TN40" s="86"/>
      <c r="TO40" s="86"/>
      <c r="TP40" s="86"/>
      <c r="TQ40" s="86"/>
      <c r="TR40" s="86"/>
      <c r="TS40" s="86"/>
      <c r="TT40" s="86"/>
      <c r="TU40" s="86"/>
      <c r="TV40" s="86"/>
      <c r="TW40" s="86"/>
      <c r="TX40" s="86"/>
      <c r="TY40" s="86"/>
      <c r="TZ40" s="86"/>
      <c r="UA40" s="86"/>
      <c r="UB40" s="86"/>
      <c r="UC40" s="86"/>
      <c r="UD40" s="86"/>
      <c r="UE40" s="86"/>
      <c r="UF40" s="86"/>
      <c r="UG40" s="86"/>
      <c r="UH40" s="86"/>
      <c r="UI40" s="86"/>
      <c r="UJ40" s="86"/>
      <c r="UK40" s="86"/>
      <c r="UL40" s="86"/>
      <c r="UM40" s="86"/>
      <c r="UN40" s="86"/>
      <c r="UO40" s="86"/>
      <c r="UP40" s="86"/>
      <c r="UQ40" s="86"/>
      <c r="UR40" s="86"/>
      <c r="US40" s="86"/>
      <c r="UT40" s="86"/>
      <c r="UU40" s="86"/>
      <c r="UV40" s="86"/>
      <c r="UW40" s="86"/>
      <c r="UX40" s="86"/>
      <c r="UY40" s="86"/>
      <c r="UZ40" s="86"/>
      <c r="VA40" s="86"/>
      <c r="VB40" s="86"/>
      <c r="VC40" s="86"/>
      <c r="VD40" s="86"/>
      <c r="VE40" s="86"/>
      <c r="VF40" s="86"/>
      <c r="VG40" s="86"/>
      <c r="VH40" s="86"/>
      <c r="VI40" s="86"/>
      <c r="VJ40" s="86"/>
      <c r="VK40" s="86"/>
      <c r="VL40" s="86"/>
      <c r="VM40" s="86"/>
      <c r="VN40" s="86"/>
      <c r="VO40" s="86"/>
      <c r="VP40" s="86"/>
      <c r="VQ40" s="86"/>
      <c r="VR40" s="86"/>
      <c r="VS40" s="86"/>
      <c r="VT40" s="86"/>
      <c r="VU40" s="86"/>
      <c r="VV40" s="86"/>
      <c r="VW40" s="86"/>
      <c r="VX40" s="86"/>
      <c r="VY40" s="86"/>
      <c r="VZ40" s="86"/>
      <c r="WA40" s="86"/>
      <c r="WB40" s="86"/>
      <c r="WC40" s="86"/>
      <c r="WD40" s="86"/>
      <c r="WE40" s="86"/>
      <c r="WF40" s="86"/>
      <c r="WG40" s="86"/>
      <c r="WH40" s="86"/>
      <c r="WI40" s="86"/>
      <c r="WJ40" s="86"/>
      <c r="WK40" s="86"/>
      <c r="WL40" s="86"/>
      <c r="WM40" s="86"/>
      <c r="WN40" s="86"/>
      <c r="WO40" s="86"/>
      <c r="WP40" s="86"/>
      <c r="WQ40" s="86"/>
      <c r="WR40" s="86"/>
      <c r="WS40" s="86"/>
      <c r="WT40" s="86"/>
      <c r="WU40" s="86"/>
      <c r="WV40" s="86"/>
      <c r="WW40" s="86"/>
      <c r="WX40" s="86"/>
      <c r="WY40" s="86"/>
      <c r="WZ40" s="86"/>
      <c r="XA40" s="86"/>
      <c r="XB40" s="86"/>
      <c r="XC40" s="86"/>
      <c r="XD40" s="86"/>
      <c r="XE40" s="86"/>
      <c r="XF40" s="86"/>
      <c r="XG40" s="86"/>
      <c r="XH40" s="86"/>
      <c r="XI40" s="86"/>
      <c r="XJ40" s="86"/>
      <c r="XK40" s="86"/>
      <c r="XL40" s="86"/>
      <c r="XM40" s="86"/>
      <c r="XN40" s="86"/>
      <c r="XO40" s="86"/>
      <c r="XP40" s="86"/>
      <c r="XQ40" s="86"/>
      <c r="XR40" s="86"/>
      <c r="XS40" s="86"/>
      <c r="XT40" s="86"/>
      <c r="XU40" s="86"/>
      <c r="XV40" s="86"/>
      <c r="XW40" s="86"/>
      <c r="XX40" s="86"/>
      <c r="XY40" s="86"/>
      <c r="XZ40" s="86"/>
      <c r="YA40" s="86"/>
      <c r="YB40" s="86"/>
      <c r="YC40" s="86"/>
      <c r="YD40" s="86"/>
      <c r="YE40" s="86"/>
      <c r="YF40" s="86"/>
      <c r="YG40" s="86"/>
      <c r="YH40" s="86"/>
      <c r="YI40" s="86"/>
      <c r="YJ40" s="86"/>
      <c r="YK40" s="86"/>
      <c r="YL40" s="86"/>
      <c r="YM40" s="86"/>
      <c r="YN40" s="86"/>
      <c r="YO40" s="86"/>
      <c r="YP40" s="86"/>
      <c r="YQ40" s="86"/>
      <c r="YR40" s="86"/>
      <c r="YS40" s="86"/>
      <c r="YT40" s="86"/>
      <c r="YU40" s="86"/>
      <c r="YV40" s="86"/>
      <c r="YW40" s="86"/>
      <c r="YX40" s="86"/>
      <c r="YY40" s="86"/>
      <c r="YZ40" s="86"/>
      <c r="ZA40" s="86"/>
      <c r="ZB40" s="86"/>
      <c r="ZC40" s="86"/>
      <c r="ZD40" s="86"/>
      <c r="ZE40" s="86"/>
      <c r="ZF40" s="86"/>
      <c r="ZG40" s="86"/>
      <c r="ZH40" s="86"/>
      <c r="ZI40" s="86"/>
      <c r="ZJ40" s="86"/>
      <c r="ZK40" s="86"/>
      <c r="ZL40" s="86"/>
      <c r="ZM40" s="86"/>
      <c r="ZN40" s="86"/>
      <c r="ZO40" s="86"/>
      <c r="ZP40" s="86"/>
      <c r="ZQ40" s="86"/>
      <c r="ZR40" s="86"/>
      <c r="ZS40" s="86"/>
      <c r="ZT40" s="86"/>
      <c r="ZU40" s="86"/>
      <c r="ZV40" s="86"/>
      <c r="ZW40" s="86"/>
      <c r="ZX40" s="86"/>
      <c r="ZY40" s="86"/>
      <c r="ZZ40" s="86"/>
      <c r="AAA40" s="86"/>
      <c r="AAB40" s="86"/>
      <c r="AAC40" s="86"/>
      <c r="AAD40" s="86"/>
      <c r="AAE40" s="86"/>
      <c r="AAF40" s="86"/>
      <c r="AAG40" s="86"/>
      <c r="AAH40" s="86"/>
      <c r="AAI40" s="86"/>
      <c r="AAJ40" s="86"/>
      <c r="AAK40" s="86"/>
      <c r="AAL40" s="86"/>
      <c r="AAM40" s="86"/>
      <c r="AAN40" s="86"/>
      <c r="AAO40" s="86"/>
      <c r="AAP40" s="86"/>
      <c r="AAQ40" s="86"/>
      <c r="AAR40" s="86"/>
      <c r="AAS40" s="86"/>
      <c r="AAT40" s="86"/>
      <c r="AAU40" s="86"/>
      <c r="AAV40" s="86"/>
      <c r="AAW40" s="86"/>
      <c r="AAX40" s="86"/>
      <c r="AAY40" s="86"/>
      <c r="AAZ40" s="86"/>
      <c r="ABA40" s="86"/>
      <c r="ABB40" s="86"/>
      <c r="ABC40" s="86"/>
      <c r="ABD40" s="86"/>
      <c r="ABE40" s="86"/>
      <c r="ABF40" s="86"/>
      <c r="ABG40" s="86"/>
      <c r="ABH40" s="86"/>
      <c r="ABI40" s="86"/>
      <c r="ABJ40" s="86"/>
      <c r="ABK40" s="86"/>
      <c r="ABL40" s="86"/>
      <c r="ABM40" s="86"/>
      <c r="ABN40" s="86"/>
      <c r="ABO40" s="86"/>
      <c r="ABP40" s="86"/>
      <c r="ABQ40" s="86"/>
      <c r="ABR40" s="86"/>
      <c r="ABS40" s="86"/>
      <c r="ABT40" s="86"/>
      <c r="ABU40" s="86"/>
      <c r="ABV40" s="86"/>
      <c r="ABW40" s="86"/>
      <c r="ABX40" s="86"/>
      <c r="ABY40" s="86"/>
      <c r="ABZ40" s="86"/>
      <c r="ACA40" s="86"/>
      <c r="ACB40" s="86"/>
      <c r="ACC40" s="86"/>
      <c r="ACD40" s="86"/>
      <c r="ACE40" s="86"/>
      <c r="ACF40" s="86"/>
      <c r="ACG40" s="86"/>
      <c r="ACH40" s="86"/>
      <c r="ACI40" s="86"/>
      <c r="ACJ40" s="86"/>
      <c r="ACK40" s="86"/>
      <c r="ACL40" s="86"/>
      <c r="ACM40" s="86"/>
      <c r="ACN40" s="86"/>
      <c r="ACO40" s="86"/>
      <c r="ACP40" s="86"/>
      <c r="ACQ40" s="86"/>
      <c r="ACR40" s="86"/>
      <c r="ACS40" s="86"/>
      <c r="ACT40" s="86"/>
      <c r="ACU40" s="86"/>
      <c r="ACV40" s="86"/>
      <c r="ACW40" s="86"/>
      <c r="ACX40" s="86"/>
      <c r="ACY40" s="86"/>
      <c r="ACZ40" s="86"/>
      <c r="ADA40" s="86"/>
      <c r="ADB40" s="86"/>
      <c r="ADC40" s="86"/>
      <c r="ADD40" s="86"/>
      <c r="ADE40" s="86"/>
      <c r="ADF40" s="86"/>
      <c r="ADG40" s="86"/>
      <c r="ADH40" s="86"/>
      <c r="ADI40" s="86"/>
      <c r="ADJ40" s="86"/>
      <c r="ADK40" s="86"/>
      <c r="ADL40" s="86"/>
      <c r="ADM40" s="86"/>
      <c r="ADN40" s="86"/>
      <c r="ADO40" s="86"/>
      <c r="ADP40" s="86"/>
      <c r="ADQ40" s="86"/>
      <c r="ADR40" s="86"/>
      <c r="ADS40" s="86"/>
      <c r="ADT40" s="86"/>
      <c r="ADU40" s="86"/>
      <c r="ADV40" s="86"/>
      <c r="ADW40" s="86"/>
      <c r="ADX40" s="86"/>
      <c r="ADY40" s="86"/>
      <c r="ADZ40" s="86"/>
      <c r="AEA40" s="86"/>
      <c r="AEB40" s="86"/>
      <c r="AEC40" s="86"/>
      <c r="AED40" s="86"/>
      <c r="AEE40" s="86"/>
      <c r="AEF40" s="86"/>
      <c r="AEG40" s="86"/>
      <c r="AEH40" s="86"/>
      <c r="AEI40" s="86"/>
      <c r="AEJ40" s="86"/>
      <c r="AEK40" s="86"/>
      <c r="AEL40" s="86"/>
      <c r="AEM40" s="86"/>
      <c r="AEN40" s="86"/>
      <c r="AEO40" s="86"/>
      <c r="AEP40" s="86"/>
      <c r="AEQ40" s="86"/>
      <c r="AER40" s="86"/>
      <c r="AES40" s="86"/>
      <c r="AET40" s="86"/>
      <c r="AEU40" s="86"/>
      <c r="AEV40" s="86"/>
      <c r="AEW40" s="86"/>
      <c r="AEX40" s="86"/>
      <c r="AEY40" s="86"/>
      <c r="AEZ40" s="86"/>
      <c r="AFA40" s="86"/>
      <c r="AFB40" s="86"/>
      <c r="AFC40" s="86"/>
      <c r="AFD40" s="86"/>
      <c r="AFE40" s="86"/>
      <c r="AFF40" s="86"/>
      <c r="AFG40" s="86"/>
      <c r="AFH40" s="86"/>
      <c r="AFI40" s="86"/>
      <c r="AFJ40" s="86"/>
      <c r="AFK40" s="86"/>
      <c r="AFL40" s="86"/>
      <c r="AFM40" s="86"/>
      <c r="AFN40" s="86"/>
      <c r="AFO40" s="86"/>
      <c r="AFP40" s="86"/>
      <c r="AFQ40" s="86"/>
      <c r="AFR40" s="86"/>
      <c r="AFS40" s="86"/>
      <c r="AFT40" s="86"/>
      <c r="AFU40" s="86"/>
      <c r="AFV40" s="86"/>
      <c r="AFW40" s="86"/>
      <c r="AFX40" s="86"/>
      <c r="AFY40" s="86"/>
      <c r="AFZ40" s="86"/>
      <c r="AGA40" s="86"/>
      <c r="AGB40" s="86"/>
      <c r="AGC40" s="86"/>
      <c r="AGD40" s="86"/>
      <c r="AGE40" s="86"/>
      <c r="AGF40" s="86"/>
      <c r="AGG40" s="86"/>
      <c r="AGH40" s="86"/>
      <c r="AGI40" s="86"/>
      <c r="AGJ40" s="86"/>
      <c r="AGK40" s="86"/>
      <c r="AGL40" s="86"/>
      <c r="AGM40" s="86"/>
      <c r="AGN40" s="86"/>
      <c r="AGO40" s="86"/>
      <c r="AGP40" s="86"/>
      <c r="AGQ40" s="86"/>
      <c r="AGR40" s="86"/>
      <c r="AGS40" s="86"/>
      <c r="AGT40" s="86"/>
      <c r="AGU40" s="86"/>
      <c r="AGV40" s="86"/>
      <c r="AGW40" s="86"/>
      <c r="AGX40" s="86"/>
      <c r="AGY40" s="86"/>
      <c r="AGZ40" s="86"/>
      <c r="AHA40" s="86"/>
      <c r="AHB40" s="86"/>
      <c r="AHC40" s="86"/>
      <c r="AHD40" s="86"/>
      <c r="AHE40" s="86"/>
      <c r="AHF40" s="86"/>
      <c r="AHG40" s="86"/>
      <c r="AHH40" s="86"/>
      <c r="AHI40" s="86"/>
      <c r="AHJ40" s="86"/>
      <c r="AHK40" s="86"/>
      <c r="AHL40" s="86"/>
      <c r="AHM40" s="86"/>
      <c r="AHN40" s="86"/>
      <c r="AHO40" s="86"/>
      <c r="AHP40" s="86"/>
      <c r="AHQ40" s="86"/>
      <c r="AHR40" s="86"/>
      <c r="AHS40" s="86"/>
      <c r="AHT40" s="86"/>
      <c r="AHU40" s="86"/>
      <c r="AHV40" s="86"/>
      <c r="AHW40" s="86"/>
      <c r="AHX40" s="86"/>
      <c r="AHY40" s="86"/>
      <c r="AHZ40" s="86"/>
      <c r="AIA40" s="86"/>
      <c r="AIB40" s="86"/>
      <c r="AIC40" s="86"/>
      <c r="AID40" s="86"/>
      <c r="AIE40" s="86"/>
      <c r="AIF40" s="86"/>
      <c r="AIG40" s="86"/>
      <c r="AIH40" s="86"/>
      <c r="AII40" s="86"/>
      <c r="AIJ40" s="86"/>
      <c r="AIK40" s="86"/>
      <c r="AIL40" s="86"/>
      <c r="AIM40" s="86"/>
      <c r="AIN40" s="86"/>
      <c r="AIO40" s="86"/>
      <c r="AIP40" s="86"/>
      <c r="AIQ40" s="86"/>
      <c r="AIR40" s="86"/>
      <c r="AIS40" s="86"/>
      <c r="AIT40" s="86"/>
      <c r="AIU40" s="86"/>
      <c r="AIV40" s="86"/>
      <c r="AIW40" s="86"/>
      <c r="AIX40" s="86"/>
      <c r="AIY40" s="86"/>
      <c r="AIZ40" s="86"/>
      <c r="AJA40" s="86"/>
      <c r="AJB40" s="86"/>
      <c r="AJC40" s="86"/>
      <c r="AJD40" s="86"/>
      <c r="AJE40" s="86"/>
      <c r="AJF40" s="86"/>
      <c r="AJG40" s="86"/>
      <c r="AJH40" s="86"/>
      <c r="AJI40" s="86"/>
      <c r="AJJ40" s="86"/>
      <c r="AJK40" s="86"/>
      <c r="AJL40" s="86"/>
      <c r="AJM40" s="86"/>
      <c r="AJN40" s="86"/>
      <c r="AJO40" s="86"/>
      <c r="AJP40" s="86"/>
      <c r="AJQ40" s="86"/>
      <c r="AJR40" s="86"/>
      <c r="AJS40" s="86"/>
      <c r="AJT40" s="86"/>
      <c r="AJU40" s="86"/>
      <c r="AJV40" s="86"/>
      <c r="AJW40" s="86"/>
      <c r="AJX40" s="86"/>
      <c r="AJY40" s="86"/>
      <c r="AJZ40" s="86"/>
      <c r="AKA40" s="86"/>
      <c r="AKB40" s="86"/>
      <c r="AKC40" s="86"/>
      <c r="AKD40" s="86"/>
      <c r="AKE40" s="86"/>
      <c r="AKF40" s="86"/>
      <c r="AKG40" s="86"/>
      <c r="AKH40" s="86"/>
      <c r="AKI40" s="86"/>
      <c r="AKJ40" s="86"/>
      <c r="AKK40" s="86"/>
      <c r="AKL40" s="86"/>
      <c r="AKM40" s="86"/>
      <c r="AKN40" s="86"/>
      <c r="AKO40" s="86"/>
      <c r="AKP40" s="86"/>
      <c r="AKQ40" s="86"/>
      <c r="AKR40" s="86"/>
      <c r="AKS40" s="86"/>
      <c r="AKT40" s="86"/>
      <c r="AKU40" s="86"/>
      <c r="AKV40" s="86"/>
      <c r="AKW40" s="86"/>
      <c r="AKX40" s="86"/>
      <c r="AKY40" s="86"/>
    </row>
    <row r="41" spans="1:987" ht="43.5" customHeight="1" x14ac:dyDescent="0.25">
      <c r="A41" s="318"/>
      <c r="B41" s="319"/>
      <c r="C41" s="320"/>
      <c r="D41" s="320"/>
      <c r="E41" s="320"/>
      <c r="F41" s="320"/>
      <c r="G41" s="321"/>
      <c r="H41" s="231" t="s">
        <v>85</v>
      </c>
      <c r="I41" s="231" t="s">
        <v>86</v>
      </c>
      <c r="J41" s="231" t="s">
        <v>87</v>
      </c>
    </row>
    <row r="42" spans="1:987" x14ac:dyDescent="0.25">
      <c r="A42" s="95" t="s">
        <v>224</v>
      </c>
      <c r="B42" s="90" t="s">
        <v>240</v>
      </c>
      <c r="C42" s="322" t="s">
        <v>7</v>
      </c>
      <c r="D42" s="322"/>
      <c r="E42" s="322"/>
      <c r="F42" s="322"/>
      <c r="G42" s="88">
        <f>önk.bev.!G41+'hivatal bev.'!G41+'óvoda bev.'!G41+'könyvtár bev.'!G41</f>
        <v>321691128</v>
      </c>
      <c r="H42" s="88">
        <f>önk.bev.!H41+'hivatal bev.'!H41+'óvoda bev.'!H41+'könyvtár bev.'!H41</f>
        <v>321691128</v>
      </c>
      <c r="I42" s="22"/>
      <c r="J42" s="22"/>
    </row>
    <row r="43" spans="1:987" x14ac:dyDescent="0.25">
      <c r="A43" s="95" t="s">
        <v>346</v>
      </c>
      <c r="B43" s="90" t="s">
        <v>242</v>
      </c>
      <c r="C43" s="328" t="s">
        <v>243</v>
      </c>
      <c r="D43" s="329"/>
      <c r="E43" s="329"/>
      <c r="F43" s="330"/>
      <c r="G43" s="88">
        <f>önk.bev.!G42+'hivatal bev.'!G42+'óvoda bev.'!G42+'könyvtár bev.'!G42</f>
        <v>0</v>
      </c>
      <c r="H43" s="22"/>
      <c r="I43" s="22"/>
      <c r="J43" s="22"/>
    </row>
    <row r="44" spans="1:987" x14ac:dyDescent="0.25">
      <c r="A44" s="95" t="s">
        <v>256</v>
      </c>
      <c r="B44" s="90" t="s">
        <v>390</v>
      </c>
      <c r="C44" s="109" t="s">
        <v>391</v>
      </c>
      <c r="D44" s="110"/>
      <c r="E44" s="110"/>
      <c r="F44" s="111"/>
      <c r="G44" s="88">
        <f>önk.bev.!G43+'hivatal bev.'!G43+'óvoda bev.'!G43+'könyvtár bev.'!G43</f>
        <v>21000000</v>
      </c>
      <c r="H44" s="22"/>
      <c r="I44" s="22"/>
      <c r="J44" s="22"/>
    </row>
    <row r="45" spans="1:987" x14ac:dyDescent="0.25">
      <c r="A45" s="95" t="s">
        <v>225</v>
      </c>
      <c r="B45" s="90" t="s">
        <v>271</v>
      </c>
      <c r="C45" s="109" t="s">
        <v>98</v>
      </c>
      <c r="D45" s="110"/>
      <c r="E45" s="110"/>
      <c r="F45" s="111"/>
      <c r="G45" s="88">
        <f>önk.bev.!G44+'hivatal bev.'!G44+'óvoda bev.'!G44+'könyvtár bev.'!G44</f>
        <v>616508629</v>
      </c>
      <c r="H45" s="88">
        <v>478257479</v>
      </c>
      <c r="I45" s="22"/>
      <c r="J45" s="22"/>
    </row>
    <row r="46" spans="1:987" ht="37.15" customHeight="1" x14ac:dyDescent="0.25">
      <c r="A46" s="98" t="s">
        <v>226</v>
      </c>
      <c r="B46" s="104" t="s">
        <v>106</v>
      </c>
      <c r="C46" s="325" t="s">
        <v>107</v>
      </c>
      <c r="D46" s="326"/>
      <c r="E46" s="326"/>
      <c r="F46" s="327"/>
      <c r="G46" s="100">
        <f>önk.bev.!G45+'hivatal bev.'!G45+'óvoda bev.'!G45+'könyvtár bev.'!G45</f>
        <v>959199757</v>
      </c>
      <c r="H46" s="100">
        <f>SUM(H42:H45)</f>
        <v>799948607</v>
      </c>
      <c r="I46" s="100">
        <v>0</v>
      </c>
      <c r="J46" s="100">
        <v>0</v>
      </c>
    </row>
    <row r="48" spans="1:987" x14ac:dyDescent="0.25">
      <c r="A48" s="262"/>
      <c r="B48" s="263" t="s">
        <v>313</v>
      </c>
      <c r="C48" s="261"/>
      <c r="D48" s="261"/>
      <c r="E48" s="261"/>
      <c r="F48" s="261"/>
      <c r="G48" s="264">
        <f>G37+G46</f>
        <v>1795232756</v>
      </c>
      <c r="H48" s="264"/>
      <c r="I48" s="264"/>
      <c r="J48" s="265"/>
    </row>
    <row r="50" spans="7:7" x14ac:dyDescent="0.25">
      <c r="G50" s="221"/>
    </row>
  </sheetData>
  <mergeCells count="43">
    <mergeCell ref="K6:K7"/>
    <mergeCell ref="H6:J6"/>
    <mergeCell ref="A3:J3"/>
    <mergeCell ref="A4:J4"/>
    <mergeCell ref="A40:A41"/>
    <mergeCell ref="B40:B41"/>
    <mergeCell ref="C40:F41"/>
    <mergeCell ref="G40:G41"/>
    <mergeCell ref="H40:J40"/>
    <mergeCell ref="A39:J39"/>
    <mergeCell ref="C25:F25"/>
    <mergeCell ref="C15:F15"/>
    <mergeCell ref="C16:F16"/>
    <mergeCell ref="C17:F17"/>
    <mergeCell ref="C18:F18"/>
    <mergeCell ref="C19:F19"/>
    <mergeCell ref="A1:J1"/>
    <mergeCell ref="C46:F46"/>
    <mergeCell ref="C33:F33"/>
    <mergeCell ref="C34:F34"/>
    <mergeCell ref="C36:F36"/>
    <mergeCell ref="C37:F37"/>
    <mergeCell ref="C42:F42"/>
    <mergeCell ref="C43:F43"/>
    <mergeCell ref="C30:F30"/>
    <mergeCell ref="C26:F26"/>
    <mergeCell ref="C27:F27"/>
    <mergeCell ref="C28:F28"/>
    <mergeCell ref="C29:F29"/>
    <mergeCell ref="C10:F10"/>
    <mergeCell ref="C13:F13"/>
    <mergeCell ref="C22:F22"/>
    <mergeCell ref="C23:F23"/>
    <mergeCell ref="C24:F24"/>
    <mergeCell ref="C8:F8"/>
    <mergeCell ref="C9:F9"/>
    <mergeCell ref="C20:F20"/>
    <mergeCell ref="A6:A7"/>
    <mergeCell ref="B6:B7"/>
    <mergeCell ref="C6:F7"/>
    <mergeCell ref="G6:G7"/>
    <mergeCell ref="C21:F21"/>
    <mergeCell ref="C14:F14"/>
  </mergeCells>
  <pageMargins left="0.7" right="0.7" top="0.75" bottom="0.75" header="0.3" footer="0.3"/>
  <pageSetup paperSize="9" scale="59" orientation="portrait" r:id="rId1"/>
  <ignoredErrors>
    <ignoredError sqref="A4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Y61"/>
  <sheetViews>
    <sheetView topLeftCell="A55" workbookViewId="0">
      <selection activeCell="G24" sqref="G24"/>
    </sheetView>
  </sheetViews>
  <sheetFormatPr defaultColWidth="9.140625" defaultRowHeight="15" x14ac:dyDescent="0.25"/>
  <cols>
    <col min="1" max="1" width="9.140625" style="97"/>
    <col min="2" max="2" width="59" style="62" customWidth="1"/>
    <col min="3" max="3" width="8.5703125" style="62" customWidth="1"/>
    <col min="4" max="4" width="1.140625" style="62" hidden="1" customWidth="1"/>
    <col min="5" max="6" width="8.85546875" style="62" hidden="1" customWidth="1"/>
    <col min="7" max="7" width="20.28515625" style="94" customWidth="1"/>
    <col min="8" max="8" width="12.85546875" style="62" bestFit="1" customWidth="1"/>
    <col min="9" max="9" width="9.85546875" style="62" bestFit="1" customWidth="1"/>
    <col min="10" max="10" width="9.140625" style="62"/>
    <col min="11" max="12" width="9.140625" style="62" customWidth="1"/>
    <col min="13" max="16384" width="9.140625" style="62"/>
  </cols>
  <sheetData>
    <row r="1" spans="1:987" x14ac:dyDescent="0.25">
      <c r="A1" s="324" t="s">
        <v>417</v>
      </c>
      <c r="B1" s="324"/>
      <c r="C1" s="324"/>
      <c r="D1" s="324"/>
      <c r="E1" s="324"/>
      <c r="F1" s="324"/>
      <c r="G1" s="324"/>
      <c r="H1" s="324"/>
      <c r="I1" s="324"/>
      <c r="J1" s="324"/>
    </row>
    <row r="2" spans="1:987" ht="13.9" x14ac:dyDescent="0.25">
      <c r="A2" s="227"/>
      <c r="B2" s="227"/>
      <c r="C2" s="227"/>
      <c r="D2" s="227"/>
      <c r="E2" s="227"/>
      <c r="F2" s="227"/>
      <c r="G2" s="227"/>
      <c r="H2" s="227"/>
      <c r="I2" s="227"/>
      <c r="J2" s="227"/>
    </row>
    <row r="3" spans="1:987" ht="22.15" customHeight="1" x14ac:dyDescent="0.25">
      <c r="A3" s="336" t="s">
        <v>270</v>
      </c>
      <c r="B3" s="336"/>
      <c r="C3" s="336"/>
      <c r="D3" s="336"/>
      <c r="E3" s="336"/>
      <c r="F3" s="336"/>
      <c r="G3" s="336"/>
      <c r="H3" s="336"/>
      <c r="I3" s="336"/>
      <c r="J3" s="33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  <c r="IW3" s="86"/>
      <c r="IX3" s="86"/>
      <c r="IY3" s="86"/>
      <c r="IZ3" s="86"/>
      <c r="JA3" s="86"/>
      <c r="JB3" s="86"/>
      <c r="JC3" s="86"/>
      <c r="JD3" s="86"/>
      <c r="JE3" s="86"/>
      <c r="JF3" s="86"/>
      <c r="JG3" s="86"/>
      <c r="JH3" s="86"/>
      <c r="JI3" s="86"/>
      <c r="JJ3" s="86"/>
      <c r="JK3" s="86"/>
      <c r="JL3" s="86"/>
      <c r="JM3" s="86"/>
      <c r="JN3" s="86"/>
      <c r="JO3" s="86"/>
      <c r="JP3" s="86"/>
      <c r="JQ3" s="86"/>
      <c r="JR3" s="86"/>
      <c r="JS3" s="86"/>
      <c r="JT3" s="86"/>
      <c r="JU3" s="86"/>
      <c r="JV3" s="86"/>
      <c r="JW3" s="86"/>
      <c r="JX3" s="86"/>
      <c r="JY3" s="86"/>
      <c r="JZ3" s="86"/>
      <c r="KA3" s="86"/>
      <c r="KB3" s="86"/>
      <c r="KC3" s="86"/>
      <c r="KD3" s="86"/>
      <c r="KE3" s="86"/>
      <c r="KF3" s="86"/>
      <c r="KG3" s="86"/>
      <c r="KH3" s="86"/>
      <c r="KI3" s="86"/>
      <c r="KJ3" s="86"/>
      <c r="KK3" s="86"/>
      <c r="KL3" s="86"/>
      <c r="KM3" s="86"/>
      <c r="KN3" s="86"/>
      <c r="KO3" s="86"/>
      <c r="KP3" s="86"/>
      <c r="KQ3" s="86"/>
      <c r="KR3" s="86"/>
      <c r="KS3" s="86"/>
      <c r="KT3" s="86"/>
      <c r="KU3" s="86"/>
      <c r="KV3" s="86"/>
      <c r="KW3" s="86"/>
      <c r="KX3" s="86"/>
      <c r="KY3" s="86"/>
      <c r="KZ3" s="86"/>
      <c r="LA3" s="86"/>
      <c r="LB3" s="86"/>
      <c r="LC3" s="86"/>
      <c r="LD3" s="86"/>
      <c r="LE3" s="86"/>
      <c r="LF3" s="86"/>
      <c r="LG3" s="86"/>
      <c r="LH3" s="86"/>
      <c r="LI3" s="86"/>
      <c r="LJ3" s="86"/>
      <c r="LK3" s="86"/>
      <c r="LL3" s="86"/>
      <c r="LM3" s="86"/>
      <c r="LN3" s="86"/>
      <c r="LO3" s="86"/>
      <c r="LP3" s="86"/>
      <c r="LQ3" s="86"/>
      <c r="LR3" s="86"/>
      <c r="LS3" s="86"/>
      <c r="LT3" s="86"/>
      <c r="LU3" s="86"/>
      <c r="LV3" s="86"/>
      <c r="LW3" s="86"/>
      <c r="LX3" s="86"/>
      <c r="LY3" s="86"/>
      <c r="LZ3" s="86"/>
      <c r="MA3" s="86"/>
      <c r="MB3" s="86"/>
      <c r="MC3" s="86"/>
      <c r="MD3" s="86"/>
      <c r="ME3" s="86"/>
      <c r="MF3" s="86"/>
      <c r="MG3" s="86"/>
      <c r="MH3" s="86"/>
      <c r="MI3" s="86"/>
      <c r="MJ3" s="86"/>
      <c r="MK3" s="86"/>
      <c r="ML3" s="86"/>
      <c r="MM3" s="86"/>
      <c r="MN3" s="86"/>
      <c r="MO3" s="86"/>
      <c r="MP3" s="86"/>
      <c r="MQ3" s="86"/>
      <c r="MR3" s="86"/>
      <c r="MS3" s="86"/>
      <c r="MT3" s="86"/>
      <c r="MU3" s="86"/>
      <c r="MV3" s="86"/>
      <c r="MW3" s="86"/>
      <c r="MX3" s="86"/>
      <c r="MY3" s="86"/>
      <c r="MZ3" s="86"/>
      <c r="NA3" s="86"/>
      <c r="NB3" s="86"/>
      <c r="NC3" s="86"/>
      <c r="ND3" s="86"/>
      <c r="NE3" s="86"/>
      <c r="NF3" s="86"/>
      <c r="NG3" s="86"/>
      <c r="NH3" s="86"/>
      <c r="NI3" s="86"/>
      <c r="NJ3" s="86"/>
      <c r="NK3" s="86"/>
      <c r="NL3" s="86"/>
      <c r="NM3" s="86"/>
      <c r="NN3" s="86"/>
      <c r="NO3" s="86"/>
      <c r="NP3" s="86"/>
      <c r="NQ3" s="86"/>
      <c r="NR3" s="86"/>
      <c r="NS3" s="86"/>
      <c r="NT3" s="86"/>
      <c r="NU3" s="86"/>
      <c r="NV3" s="86"/>
      <c r="NW3" s="86"/>
      <c r="NX3" s="86"/>
      <c r="NY3" s="86"/>
      <c r="NZ3" s="86"/>
      <c r="OA3" s="86"/>
      <c r="OB3" s="86"/>
      <c r="OC3" s="86"/>
      <c r="OD3" s="86"/>
      <c r="OE3" s="86"/>
      <c r="OF3" s="86"/>
      <c r="OG3" s="86"/>
      <c r="OH3" s="86"/>
      <c r="OI3" s="86"/>
      <c r="OJ3" s="86"/>
      <c r="OK3" s="86"/>
      <c r="OL3" s="86"/>
      <c r="OM3" s="86"/>
      <c r="ON3" s="86"/>
      <c r="OO3" s="86"/>
      <c r="OP3" s="86"/>
      <c r="OQ3" s="86"/>
      <c r="OR3" s="86"/>
      <c r="OS3" s="86"/>
      <c r="OT3" s="86"/>
      <c r="OU3" s="86"/>
      <c r="OV3" s="86"/>
      <c r="OW3" s="86"/>
      <c r="OX3" s="86"/>
      <c r="OY3" s="86"/>
      <c r="OZ3" s="86"/>
      <c r="PA3" s="86"/>
      <c r="PB3" s="86"/>
      <c r="PC3" s="86"/>
      <c r="PD3" s="86"/>
      <c r="PE3" s="86"/>
      <c r="PF3" s="86"/>
      <c r="PG3" s="86"/>
      <c r="PH3" s="86"/>
      <c r="PI3" s="86"/>
      <c r="PJ3" s="86"/>
      <c r="PK3" s="86"/>
      <c r="PL3" s="86"/>
      <c r="PM3" s="86"/>
      <c r="PN3" s="86"/>
      <c r="PO3" s="86"/>
      <c r="PP3" s="86"/>
      <c r="PQ3" s="86"/>
      <c r="PR3" s="86"/>
      <c r="PS3" s="86"/>
      <c r="PT3" s="86"/>
      <c r="PU3" s="86"/>
      <c r="PV3" s="86"/>
      <c r="PW3" s="86"/>
      <c r="PX3" s="86"/>
      <c r="PY3" s="86"/>
      <c r="PZ3" s="86"/>
      <c r="QA3" s="86"/>
      <c r="QB3" s="86"/>
      <c r="QC3" s="86"/>
      <c r="QD3" s="86"/>
      <c r="QE3" s="86"/>
      <c r="QF3" s="86"/>
      <c r="QG3" s="86"/>
      <c r="QH3" s="86"/>
      <c r="QI3" s="86"/>
      <c r="QJ3" s="86"/>
      <c r="QK3" s="86"/>
      <c r="QL3" s="86"/>
      <c r="QM3" s="86"/>
      <c r="QN3" s="86"/>
      <c r="QO3" s="86"/>
      <c r="QP3" s="86"/>
      <c r="QQ3" s="86"/>
      <c r="QR3" s="86"/>
      <c r="QS3" s="86"/>
      <c r="QT3" s="86"/>
      <c r="QU3" s="86"/>
      <c r="QV3" s="86"/>
      <c r="QW3" s="86"/>
      <c r="QX3" s="86"/>
      <c r="QY3" s="86"/>
      <c r="QZ3" s="86"/>
      <c r="RA3" s="86"/>
      <c r="RB3" s="86"/>
      <c r="RC3" s="86"/>
      <c r="RD3" s="86"/>
      <c r="RE3" s="86"/>
      <c r="RF3" s="86"/>
      <c r="RG3" s="86"/>
      <c r="RH3" s="86"/>
      <c r="RI3" s="86"/>
      <c r="RJ3" s="86"/>
      <c r="RK3" s="86"/>
      <c r="RL3" s="86"/>
      <c r="RM3" s="86"/>
      <c r="RN3" s="86"/>
      <c r="RO3" s="86"/>
      <c r="RP3" s="86"/>
      <c r="RQ3" s="86"/>
      <c r="RR3" s="86"/>
      <c r="RS3" s="86"/>
      <c r="RT3" s="86"/>
      <c r="RU3" s="86"/>
      <c r="RV3" s="86"/>
      <c r="RW3" s="86"/>
      <c r="RX3" s="86"/>
      <c r="RY3" s="86"/>
      <c r="RZ3" s="86"/>
      <c r="SA3" s="86"/>
      <c r="SB3" s="86"/>
      <c r="SC3" s="86"/>
      <c r="SD3" s="86"/>
      <c r="SE3" s="86"/>
      <c r="SF3" s="86"/>
      <c r="SG3" s="86"/>
      <c r="SH3" s="86"/>
      <c r="SI3" s="86"/>
      <c r="SJ3" s="86"/>
      <c r="SK3" s="86"/>
      <c r="SL3" s="86"/>
      <c r="SM3" s="86"/>
      <c r="SN3" s="86"/>
      <c r="SO3" s="86"/>
      <c r="SP3" s="86"/>
      <c r="SQ3" s="86"/>
      <c r="SR3" s="86"/>
      <c r="SS3" s="86"/>
      <c r="ST3" s="86"/>
      <c r="SU3" s="86"/>
      <c r="SV3" s="86"/>
      <c r="SW3" s="86"/>
      <c r="SX3" s="86"/>
      <c r="SY3" s="86"/>
      <c r="SZ3" s="86"/>
      <c r="TA3" s="86"/>
      <c r="TB3" s="86"/>
      <c r="TC3" s="86"/>
      <c r="TD3" s="86"/>
      <c r="TE3" s="86"/>
      <c r="TF3" s="86"/>
      <c r="TG3" s="86"/>
      <c r="TH3" s="86"/>
      <c r="TI3" s="86"/>
      <c r="TJ3" s="86"/>
      <c r="TK3" s="86"/>
      <c r="TL3" s="86"/>
      <c r="TM3" s="86"/>
      <c r="TN3" s="86"/>
      <c r="TO3" s="86"/>
      <c r="TP3" s="86"/>
      <c r="TQ3" s="86"/>
      <c r="TR3" s="86"/>
      <c r="TS3" s="86"/>
      <c r="TT3" s="86"/>
      <c r="TU3" s="86"/>
      <c r="TV3" s="86"/>
      <c r="TW3" s="86"/>
      <c r="TX3" s="86"/>
      <c r="TY3" s="86"/>
      <c r="TZ3" s="86"/>
      <c r="UA3" s="86"/>
      <c r="UB3" s="86"/>
      <c r="UC3" s="86"/>
      <c r="UD3" s="86"/>
      <c r="UE3" s="86"/>
      <c r="UF3" s="86"/>
      <c r="UG3" s="86"/>
      <c r="UH3" s="86"/>
      <c r="UI3" s="86"/>
      <c r="UJ3" s="86"/>
      <c r="UK3" s="86"/>
      <c r="UL3" s="86"/>
      <c r="UM3" s="86"/>
      <c r="UN3" s="86"/>
      <c r="UO3" s="86"/>
      <c r="UP3" s="86"/>
      <c r="UQ3" s="86"/>
      <c r="UR3" s="86"/>
      <c r="US3" s="86"/>
      <c r="UT3" s="86"/>
      <c r="UU3" s="86"/>
      <c r="UV3" s="86"/>
      <c r="UW3" s="86"/>
      <c r="UX3" s="86"/>
      <c r="UY3" s="86"/>
      <c r="UZ3" s="86"/>
      <c r="VA3" s="86"/>
      <c r="VB3" s="86"/>
      <c r="VC3" s="86"/>
      <c r="VD3" s="86"/>
      <c r="VE3" s="86"/>
      <c r="VF3" s="86"/>
      <c r="VG3" s="86"/>
      <c r="VH3" s="86"/>
      <c r="VI3" s="86"/>
      <c r="VJ3" s="86"/>
      <c r="VK3" s="86"/>
      <c r="VL3" s="86"/>
      <c r="VM3" s="86"/>
      <c r="VN3" s="86"/>
      <c r="VO3" s="86"/>
      <c r="VP3" s="86"/>
      <c r="VQ3" s="86"/>
      <c r="VR3" s="86"/>
      <c r="VS3" s="86"/>
      <c r="VT3" s="86"/>
      <c r="VU3" s="86"/>
      <c r="VV3" s="86"/>
      <c r="VW3" s="86"/>
      <c r="VX3" s="86"/>
      <c r="VY3" s="86"/>
      <c r="VZ3" s="86"/>
      <c r="WA3" s="86"/>
      <c r="WB3" s="86"/>
      <c r="WC3" s="86"/>
      <c r="WD3" s="86"/>
      <c r="WE3" s="86"/>
      <c r="WF3" s="86"/>
      <c r="WG3" s="86"/>
      <c r="WH3" s="86"/>
      <c r="WI3" s="86"/>
      <c r="WJ3" s="86"/>
      <c r="WK3" s="86"/>
      <c r="WL3" s="86"/>
      <c r="WM3" s="86"/>
      <c r="WN3" s="86"/>
      <c r="WO3" s="86"/>
      <c r="WP3" s="86"/>
      <c r="WQ3" s="86"/>
      <c r="WR3" s="86"/>
      <c r="WS3" s="86"/>
      <c r="WT3" s="86"/>
      <c r="WU3" s="86"/>
      <c r="WV3" s="86"/>
      <c r="WW3" s="86"/>
      <c r="WX3" s="86"/>
      <c r="WY3" s="86"/>
      <c r="WZ3" s="86"/>
      <c r="XA3" s="86"/>
      <c r="XB3" s="86"/>
      <c r="XC3" s="86"/>
      <c r="XD3" s="86"/>
      <c r="XE3" s="86"/>
      <c r="XF3" s="86"/>
      <c r="XG3" s="86"/>
      <c r="XH3" s="86"/>
      <c r="XI3" s="86"/>
      <c r="XJ3" s="86"/>
      <c r="XK3" s="86"/>
      <c r="XL3" s="86"/>
      <c r="XM3" s="86"/>
      <c r="XN3" s="86"/>
      <c r="XO3" s="86"/>
      <c r="XP3" s="86"/>
      <c r="XQ3" s="86"/>
      <c r="XR3" s="86"/>
      <c r="XS3" s="86"/>
      <c r="XT3" s="86"/>
      <c r="XU3" s="86"/>
      <c r="XV3" s="86"/>
      <c r="XW3" s="86"/>
      <c r="XX3" s="86"/>
      <c r="XY3" s="86"/>
      <c r="XZ3" s="86"/>
      <c r="YA3" s="86"/>
      <c r="YB3" s="86"/>
      <c r="YC3" s="86"/>
      <c r="YD3" s="86"/>
      <c r="YE3" s="86"/>
      <c r="YF3" s="86"/>
      <c r="YG3" s="86"/>
      <c r="YH3" s="86"/>
      <c r="YI3" s="86"/>
      <c r="YJ3" s="86"/>
      <c r="YK3" s="86"/>
      <c r="YL3" s="86"/>
      <c r="YM3" s="86"/>
      <c r="YN3" s="86"/>
      <c r="YO3" s="86"/>
      <c r="YP3" s="86"/>
      <c r="YQ3" s="86"/>
      <c r="YR3" s="86"/>
      <c r="YS3" s="86"/>
      <c r="YT3" s="86"/>
      <c r="YU3" s="86"/>
      <c r="YV3" s="86"/>
      <c r="YW3" s="86"/>
      <c r="YX3" s="86"/>
      <c r="YY3" s="86"/>
      <c r="YZ3" s="86"/>
      <c r="ZA3" s="86"/>
      <c r="ZB3" s="86"/>
      <c r="ZC3" s="86"/>
      <c r="ZD3" s="86"/>
      <c r="ZE3" s="86"/>
      <c r="ZF3" s="86"/>
      <c r="ZG3" s="86"/>
      <c r="ZH3" s="86"/>
      <c r="ZI3" s="86"/>
      <c r="ZJ3" s="86"/>
      <c r="ZK3" s="86"/>
      <c r="ZL3" s="86"/>
      <c r="ZM3" s="86"/>
      <c r="ZN3" s="86"/>
      <c r="ZO3" s="86"/>
      <c r="ZP3" s="86"/>
      <c r="ZQ3" s="86"/>
      <c r="ZR3" s="86"/>
      <c r="ZS3" s="86"/>
      <c r="ZT3" s="86"/>
      <c r="ZU3" s="86"/>
      <c r="ZV3" s="86"/>
      <c r="ZW3" s="86"/>
      <c r="ZX3" s="86"/>
      <c r="ZY3" s="86"/>
      <c r="ZZ3" s="86"/>
      <c r="AAA3" s="86"/>
      <c r="AAB3" s="86"/>
      <c r="AAC3" s="86"/>
      <c r="AAD3" s="86"/>
      <c r="AAE3" s="86"/>
      <c r="AAF3" s="86"/>
      <c r="AAG3" s="86"/>
      <c r="AAH3" s="86"/>
      <c r="AAI3" s="86"/>
      <c r="AAJ3" s="86"/>
      <c r="AAK3" s="86"/>
      <c r="AAL3" s="86"/>
      <c r="AAM3" s="86"/>
      <c r="AAN3" s="86"/>
      <c r="AAO3" s="86"/>
      <c r="AAP3" s="86"/>
      <c r="AAQ3" s="86"/>
      <c r="AAR3" s="86"/>
      <c r="AAS3" s="86"/>
      <c r="AAT3" s="86"/>
      <c r="AAU3" s="86"/>
      <c r="AAV3" s="86"/>
      <c r="AAW3" s="86"/>
      <c r="AAX3" s="86"/>
      <c r="AAY3" s="86"/>
      <c r="AAZ3" s="86"/>
      <c r="ABA3" s="86"/>
      <c r="ABB3" s="86"/>
      <c r="ABC3" s="86"/>
      <c r="ABD3" s="86"/>
      <c r="ABE3" s="86"/>
      <c r="ABF3" s="86"/>
      <c r="ABG3" s="86"/>
      <c r="ABH3" s="86"/>
      <c r="ABI3" s="86"/>
      <c r="ABJ3" s="86"/>
      <c r="ABK3" s="86"/>
      <c r="ABL3" s="86"/>
      <c r="ABM3" s="86"/>
      <c r="ABN3" s="86"/>
      <c r="ABO3" s="86"/>
      <c r="ABP3" s="86"/>
      <c r="ABQ3" s="86"/>
      <c r="ABR3" s="86"/>
      <c r="ABS3" s="86"/>
      <c r="ABT3" s="86"/>
      <c r="ABU3" s="86"/>
      <c r="ABV3" s="86"/>
      <c r="ABW3" s="86"/>
      <c r="ABX3" s="86"/>
      <c r="ABY3" s="86"/>
      <c r="ABZ3" s="86"/>
      <c r="ACA3" s="86"/>
      <c r="ACB3" s="86"/>
      <c r="ACC3" s="86"/>
      <c r="ACD3" s="86"/>
      <c r="ACE3" s="86"/>
      <c r="ACF3" s="86"/>
      <c r="ACG3" s="86"/>
      <c r="ACH3" s="86"/>
      <c r="ACI3" s="86"/>
      <c r="ACJ3" s="86"/>
      <c r="ACK3" s="86"/>
      <c r="ACL3" s="86"/>
      <c r="ACM3" s="86"/>
      <c r="ACN3" s="86"/>
      <c r="ACO3" s="86"/>
      <c r="ACP3" s="86"/>
      <c r="ACQ3" s="86"/>
      <c r="ACR3" s="86"/>
      <c r="ACS3" s="86"/>
      <c r="ACT3" s="86"/>
      <c r="ACU3" s="86"/>
      <c r="ACV3" s="86"/>
      <c r="ACW3" s="86"/>
      <c r="ACX3" s="86"/>
      <c r="ACY3" s="86"/>
      <c r="ACZ3" s="86"/>
      <c r="ADA3" s="86"/>
      <c r="ADB3" s="86"/>
      <c r="ADC3" s="86"/>
      <c r="ADD3" s="86"/>
      <c r="ADE3" s="86"/>
      <c r="ADF3" s="86"/>
      <c r="ADG3" s="86"/>
      <c r="ADH3" s="86"/>
      <c r="ADI3" s="86"/>
      <c r="ADJ3" s="86"/>
      <c r="ADK3" s="86"/>
      <c r="ADL3" s="86"/>
      <c r="ADM3" s="86"/>
      <c r="ADN3" s="86"/>
      <c r="ADO3" s="86"/>
      <c r="ADP3" s="86"/>
      <c r="ADQ3" s="86"/>
      <c r="ADR3" s="86"/>
      <c r="ADS3" s="86"/>
      <c r="ADT3" s="86"/>
      <c r="ADU3" s="86"/>
      <c r="ADV3" s="86"/>
      <c r="ADW3" s="86"/>
      <c r="ADX3" s="86"/>
      <c r="ADY3" s="86"/>
      <c r="ADZ3" s="86"/>
      <c r="AEA3" s="86"/>
      <c r="AEB3" s="86"/>
      <c r="AEC3" s="86"/>
      <c r="AED3" s="86"/>
      <c r="AEE3" s="86"/>
      <c r="AEF3" s="86"/>
      <c r="AEG3" s="86"/>
      <c r="AEH3" s="86"/>
      <c r="AEI3" s="86"/>
      <c r="AEJ3" s="86"/>
      <c r="AEK3" s="86"/>
      <c r="AEL3" s="86"/>
      <c r="AEM3" s="86"/>
      <c r="AEN3" s="86"/>
      <c r="AEO3" s="86"/>
      <c r="AEP3" s="86"/>
      <c r="AEQ3" s="86"/>
      <c r="AER3" s="86"/>
      <c r="AES3" s="86"/>
      <c r="AET3" s="86"/>
      <c r="AEU3" s="86"/>
      <c r="AEV3" s="86"/>
      <c r="AEW3" s="86"/>
      <c r="AEX3" s="86"/>
      <c r="AEY3" s="86"/>
      <c r="AEZ3" s="86"/>
      <c r="AFA3" s="86"/>
      <c r="AFB3" s="86"/>
      <c r="AFC3" s="86"/>
      <c r="AFD3" s="86"/>
      <c r="AFE3" s="86"/>
      <c r="AFF3" s="86"/>
      <c r="AFG3" s="86"/>
      <c r="AFH3" s="86"/>
      <c r="AFI3" s="86"/>
      <c r="AFJ3" s="86"/>
      <c r="AFK3" s="86"/>
      <c r="AFL3" s="86"/>
      <c r="AFM3" s="86"/>
      <c r="AFN3" s="86"/>
      <c r="AFO3" s="86"/>
      <c r="AFP3" s="86"/>
      <c r="AFQ3" s="86"/>
      <c r="AFR3" s="86"/>
      <c r="AFS3" s="86"/>
      <c r="AFT3" s="86"/>
      <c r="AFU3" s="86"/>
      <c r="AFV3" s="86"/>
      <c r="AFW3" s="86"/>
      <c r="AFX3" s="86"/>
      <c r="AFY3" s="86"/>
      <c r="AFZ3" s="86"/>
      <c r="AGA3" s="86"/>
      <c r="AGB3" s="86"/>
      <c r="AGC3" s="86"/>
      <c r="AGD3" s="86"/>
      <c r="AGE3" s="86"/>
      <c r="AGF3" s="86"/>
      <c r="AGG3" s="86"/>
      <c r="AGH3" s="86"/>
      <c r="AGI3" s="86"/>
      <c r="AGJ3" s="86"/>
      <c r="AGK3" s="86"/>
      <c r="AGL3" s="86"/>
      <c r="AGM3" s="86"/>
      <c r="AGN3" s="86"/>
      <c r="AGO3" s="86"/>
      <c r="AGP3" s="86"/>
      <c r="AGQ3" s="86"/>
      <c r="AGR3" s="86"/>
      <c r="AGS3" s="86"/>
      <c r="AGT3" s="86"/>
      <c r="AGU3" s="86"/>
      <c r="AGV3" s="86"/>
      <c r="AGW3" s="86"/>
      <c r="AGX3" s="86"/>
      <c r="AGY3" s="86"/>
      <c r="AGZ3" s="86"/>
      <c r="AHA3" s="86"/>
      <c r="AHB3" s="86"/>
      <c r="AHC3" s="86"/>
      <c r="AHD3" s="86"/>
      <c r="AHE3" s="86"/>
      <c r="AHF3" s="86"/>
      <c r="AHG3" s="86"/>
      <c r="AHH3" s="86"/>
      <c r="AHI3" s="86"/>
      <c r="AHJ3" s="86"/>
      <c r="AHK3" s="86"/>
      <c r="AHL3" s="86"/>
      <c r="AHM3" s="86"/>
      <c r="AHN3" s="86"/>
      <c r="AHO3" s="86"/>
      <c r="AHP3" s="86"/>
      <c r="AHQ3" s="86"/>
      <c r="AHR3" s="86"/>
      <c r="AHS3" s="86"/>
      <c r="AHT3" s="86"/>
      <c r="AHU3" s="86"/>
      <c r="AHV3" s="86"/>
      <c r="AHW3" s="86"/>
      <c r="AHX3" s="86"/>
      <c r="AHY3" s="86"/>
      <c r="AHZ3" s="86"/>
      <c r="AIA3" s="86"/>
      <c r="AIB3" s="86"/>
      <c r="AIC3" s="86"/>
      <c r="AID3" s="86"/>
      <c r="AIE3" s="86"/>
      <c r="AIF3" s="86"/>
      <c r="AIG3" s="86"/>
      <c r="AIH3" s="86"/>
      <c r="AII3" s="86"/>
      <c r="AIJ3" s="86"/>
      <c r="AIK3" s="86"/>
      <c r="AIL3" s="86"/>
      <c r="AIM3" s="86"/>
      <c r="AIN3" s="86"/>
      <c r="AIO3" s="86"/>
      <c r="AIP3" s="86"/>
      <c r="AIQ3" s="86"/>
      <c r="AIR3" s="86"/>
      <c r="AIS3" s="86"/>
      <c r="AIT3" s="86"/>
      <c r="AIU3" s="86"/>
      <c r="AIV3" s="86"/>
      <c r="AIW3" s="86"/>
      <c r="AIX3" s="86"/>
      <c r="AIY3" s="86"/>
      <c r="AIZ3" s="86"/>
      <c r="AJA3" s="86"/>
      <c r="AJB3" s="86"/>
      <c r="AJC3" s="86"/>
      <c r="AJD3" s="86"/>
      <c r="AJE3" s="86"/>
      <c r="AJF3" s="86"/>
      <c r="AJG3" s="86"/>
      <c r="AJH3" s="86"/>
      <c r="AJI3" s="86"/>
      <c r="AJJ3" s="86"/>
      <c r="AJK3" s="86"/>
      <c r="AJL3" s="86"/>
      <c r="AJM3" s="86"/>
      <c r="AJN3" s="86"/>
      <c r="AJO3" s="86"/>
      <c r="AJP3" s="86"/>
      <c r="AJQ3" s="86"/>
      <c r="AJR3" s="86"/>
      <c r="AJS3" s="86"/>
      <c r="AJT3" s="86"/>
      <c r="AJU3" s="86"/>
      <c r="AJV3" s="86"/>
      <c r="AJW3" s="86"/>
      <c r="AJX3" s="86"/>
      <c r="AJY3" s="86"/>
      <c r="AJZ3" s="86"/>
      <c r="AKA3" s="86"/>
      <c r="AKB3" s="86"/>
      <c r="AKC3" s="86"/>
      <c r="AKD3" s="86"/>
      <c r="AKE3" s="86"/>
      <c r="AKF3" s="86"/>
      <c r="AKG3" s="86"/>
      <c r="AKH3" s="86"/>
      <c r="AKI3" s="86"/>
      <c r="AKJ3" s="86"/>
      <c r="AKK3" s="86"/>
      <c r="AKL3" s="86"/>
      <c r="AKM3" s="86"/>
      <c r="AKN3" s="86"/>
      <c r="AKO3" s="86"/>
      <c r="AKP3" s="86"/>
      <c r="AKQ3" s="86"/>
      <c r="AKR3" s="86"/>
      <c r="AKS3" s="86"/>
      <c r="AKT3" s="86"/>
      <c r="AKU3" s="86"/>
      <c r="AKV3" s="86"/>
      <c r="AKW3" s="86"/>
      <c r="AKX3" s="86"/>
      <c r="AKY3" s="86"/>
    </row>
    <row r="4" spans="1:987" ht="22.15" customHeight="1" x14ac:dyDescent="0.25">
      <c r="A4" s="340" t="s">
        <v>245</v>
      </c>
      <c r="B4" s="337"/>
      <c r="C4" s="337"/>
      <c r="D4" s="337"/>
      <c r="E4" s="337"/>
      <c r="F4" s="337"/>
      <c r="G4" s="337"/>
      <c r="H4" s="337"/>
      <c r="I4" s="337"/>
      <c r="J4" s="337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  <c r="IW4" s="86"/>
      <c r="IX4" s="86"/>
      <c r="IY4" s="86"/>
      <c r="IZ4" s="86"/>
      <c r="JA4" s="86"/>
      <c r="JB4" s="86"/>
      <c r="JC4" s="86"/>
      <c r="JD4" s="86"/>
      <c r="JE4" s="86"/>
      <c r="JF4" s="86"/>
      <c r="JG4" s="86"/>
      <c r="JH4" s="86"/>
      <c r="JI4" s="86"/>
      <c r="JJ4" s="86"/>
      <c r="JK4" s="86"/>
      <c r="JL4" s="86"/>
      <c r="JM4" s="86"/>
      <c r="JN4" s="86"/>
      <c r="JO4" s="86"/>
      <c r="JP4" s="86"/>
      <c r="JQ4" s="86"/>
      <c r="JR4" s="86"/>
      <c r="JS4" s="86"/>
      <c r="JT4" s="86"/>
      <c r="JU4" s="86"/>
      <c r="JV4" s="86"/>
      <c r="JW4" s="86"/>
      <c r="JX4" s="86"/>
      <c r="JY4" s="86"/>
      <c r="JZ4" s="86"/>
      <c r="KA4" s="86"/>
      <c r="KB4" s="86"/>
      <c r="KC4" s="86"/>
      <c r="KD4" s="86"/>
      <c r="KE4" s="86"/>
      <c r="KF4" s="86"/>
      <c r="KG4" s="86"/>
      <c r="KH4" s="86"/>
      <c r="KI4" s="86"/>
      <c r="KJ4" s="86"/>
      <c r="KK4" s="86"/>
      <c r="KL4" s="86"/>
      <c r="KM4" s="86"/>
      <c r="KN4" s="86"/>
      <c r="KO4" s="86"/>
      <c r="KP4" s="86"/>
      <c r="KQ4" s="86"/>
      <c r="KR4" s="86"/>
      <c r="KS4" s="86"/>
      <c r="KT4" s="86"/>
      <c r="KU4" s="86"/>
      <c r="KV4" s="86"/>
      <c r="KW4" s="86"/>
      <c r="KX4" s="86"/>
      <c r="KY4" s="86"/>
      <c r="KZ4" s="86"/>
      <c r="LA4" s="86"/>
      <c r="LB4" s="86"/>
      <c r="LC4" s="86"/>
      <c r="LD4" s="86"/>
      <c r="LE4" s="86"/>
      <c r="LF4" s="86"/>
      <c r="LG4" s="86"/>
      <c r="LH4" s="86"/>
      <c r="LI4" s="86"/>
      <c r="LJ4" s="86"/>
      <c r="LK4" s="86"/>
      <c r="LL4" s="86"/>
      <c r="LM4" s="86"/>
      <c r="LN4" s="86"/>
      <c r="LO4" s="86"/>
      <c r="LP4" s="86"/>
      <c r="LQ4" s="86"/>
      <c r="LR4" s="86"/>
      <c r="LS4" s="86"/>
      <c r="LT4" s="86"/>
      <c r="LU4" s="86"/>
      <c r="LV4" s="86"/>
      <c r="LW4" s="86"/>
      <c r="LX4" s="86"/>
      <c r="LY4" s="86"/>
      <c r="LZ4" s="86"/>
      <c r="MA4" s="86"/>
      <c r="MB4" s="86"/>
      <c r="MC4" s="86"/>
      <c r="MD4" s="86"/>
      <c r="ME4" s="86"/>
      <c r="MF4" s="86"/>
      <c r="MG4" s="86"/>
      <c r="MH4" s="86"/>
      <c r="MI4" s="86"/>
      <c r="MJ4" s="86"/>
      <c r="MK4" s="86"/>
      <c r="ML4" s="86"/>
      <c r="MM4" s="86"/>
      <c r="MN4" s="86"/>
      <c r="MO4" s="86"/>
      <c r="MP4" s="86"/>
      <c r="MQ4" s="86"/>
      <c r="MR4" s="86"/>
      <c r="MS4" s="86"/>
      <c r="MT4" s="86"/>
      <c r="MU4" s="86"/>
      <c r="MV4" s="86"/>
      <c r="MW4" s="86"/>
      <c r="MX4" s="86"/>
      <c r="MY4" s="86"/>
      <c r="MZ4" s="86"/>
      <c r="NA4" s="86"/>
      <c r="NB4" s="86"/>
      <c r="NC4" s="86"/>
      <c r="ND4" s="86"/>
      <c r="NE4" s="86"/>
      <c r="NF4" s="86"/>
      <c r="NG4" s="86"/>
      <c r="NH4" s="86"/>
      <c r="NI4" s="86"/>
      <c r="NJ4" s="86"/>
      <c r="NK4" s="86"/>
      <c r="NL4" s="86"/>
      <c r="NM4" s="86"/>
      <c r="NN4" s="86"/>
      <c r="NO4" s="86"/>
      <c r="NP4" s="86"/>
      <c r="NQ4" s="86"/>
      <c r="NR4" s="86"/>
      <c r="NS4" s="86"/>
      <c r="NT4" s="86"/>
      <c r="NU4" s="86"/>
      <c r="NV4" s="86"/>
      <c r="NW4" s="86"/>
      <c r="NX4" s="86"/>
      <c r="NY4" s="86"/>
      <c r="NZ4" s="86"/>
      <c r="OA4" s="86"/>
      <c r="OB4" s="86"/>
      <c r="OC4" s="86"/>
      <c r="OD4" s="86"/>
      <c r="OE4" s="86"/>
      <c r="OF4" s="86"/>
      <c r="OG4" s="86"/>
      <c r="OH4" s="86"/>
      <c r="OI4" s="86"/>
      <c r="OJ4" s="86"/>
      <c r="OK4" s="86"/>
      <c r="OL4" s="86"/>
      <c r="OM4" s="86"/>
      <c r="ON4" s="86"/>
      <c r="OO4" s="86"/>
      <c r="OP4" s="86"/>
      <c r="OQ4" s="86"/>
      <c r="OR4" s="86"/>
      <c r="OS4" s="86"/>
      <c r="OT4" s="86"/>
      <c r="OU4" s="86"/>
      <c r="OV4" s="86"/>
      <c r="OW4" s="86"/>
      <c r="OX4" s="86"/>
      <c r="OY4" s="86"/>
      <c r="OZ4" s="86"/>
      <c r="PA4" s="86"/>
      <c r="PB4" s="86"/>
      <c r="PC4" s="86"/>
      <c r="PD4" s="86"/>
      <c r="PE4" s="86"/>
      <c r="PF4" s="86"/>
      <c r="PG4" s="86"/>
      <c r="PH4" s="86"/>
      <c r="PI4" s="86"/>
      <c r="PJ4" s="86"/>
      <c r="PK4" s="86"/>
      <c r="PL4" s="86"/>
      <c r="PM4" s="86"/>
      <c r="PN4" s="86"/>
      <c r="PO4" s="86"/>
      <c r="PP4" s="86"/>
      <c r="PQ4" s="86"/>
      <c r="PR4" s="86"/>
      <c r="PS4" s="86"/>
      <c r="PT4" s="86"/>
      <c r="PU4" s="86"/>
      <c r="PV4" s="86"/>
      <c r="PW4" s="86"/>
      <c r="PX4" s="86"/>
      <c r="PY4" s="86"/>
      <c r="PZ4" s="86"/>
      <c r="QA4" s="86"/>
      <c r="QB4" s="86"/>
      <c r="QC4" s="86"/>
      <c r="QD4" s="86"/>
      <c r="QE4" s="86"/>
      <c r="QF4" s="86"/>
      <c r="QG4" s="86"/>
      <c r="QH4" s="86"/>
      <c r="QI4" s="86"/>
      <c r="QJ4" s="86"/>
      <c r="QK4" s="86"/>
      <c r="QL4" s="86"/>
      <c r="QM4" s="86"/>
      <c r="QN4" s="86"/>
      <c r="QO4" s="86"/>
      <c r="QP4" s="86"/>
      <c r="QQ4" s="86"/>
      <c r="QR4" s="86"/>
      <c r="QS4" s="86"/>
      <c r="QT4" s="86"/>
      <c r="QU4" s="86"/>
      <c r="QV4" s="86"/>
      <c r="QW4" s="86"/>
      <c r="QX4" s="86"/>
      <c r="QY4" s="86"/>
      <c r="QZ4" s="86"/>
      <c r="RA4" s="86"/>
      <c r="RB4" s="86"/>
      <c r="RC4" s="86"/>
      <c r="RD4" s="86"/>
      <c r="RE4" s="86"/>
      <c r="RF4" s="86"/>
      <c r="RG4" s="86"/>
      <c r="RH4" s="86"/>
      <c r="RI4" s="86"/>
      <c r="RJ4" s="86"/>
      <c r="RK4" s="86"/>
      <c r="RL4" s="86"/>
      <c r="RM4" s="86"/>
      <c r="RN4" s="86"/>
      <c r="RO4" s="86"/>
      <c r="RP4" s="86"/>
      <c r="RQ4" s="86"/>
      <c r="RR4" s="86"/>
      <c r="RS4" s="86"/>
      <c r="RT4" s="86"/>
      <c r="RU4" s="86"/>
      <c r="RV4" s="86"/>
      <c r="RW4" s="86"/>
      <c r="RX4" s="86"/>
      <c r="RY4" s="86"/>
      <c r="RZ4" s="86"/>
      <c r="SA4" s="86"/>
      <c r="SB4" s="86"/>
      <c r="SC4" s="86"/>
      <c r="SD4" s="86"/>
      <c r="SE4" s="86"/>
      <c r="SF4" s="86"/>
      <c r="SG4" s="86"/>
      <c r="SH4" s="86"/>
      <c r="SI4" s="86"/>
      <c r="SJ4" s="86"/>
      <c r="SK4" s="86"/>
      <c r="SL4" s="86"/>
      <c r="SM4" s="86"/>
      <c r="SN4" s="86"/>
      <c r="SO4" s="86"/>
      <c r="SP4" s="86"/>
      <c r="SQ4" s="86"/>
      <c r="SR4" s="86"/>
      <c r="SS4" s="86"/>
      <c r="ST4" s="86"/>
      <c r="SU4" s="86"/>
      <c r="SV4" s="86"/>
      <c r="SW4" s="86"/>
      <c r="SX4" s="86"/>
      <c r="SY4" s="86"/>
      <c r="SZ4" s="86"/>
      <c r="TA4" s="86"/>
      <c r="TB4" s="86"/>
      <c r="TC4" s="86"/>
      <c r="TD4" s="86"/>
      <c r="TE4" s="86"/>
      <c r="TF4" s="86"/>
      <c r="TG4" s="86"/>
      <c r="TH4" s="86"/>
      <c r="TI4" s="86"/>
      <c r="TJ4" s="86"/>
      <c r="TK4" s="86"/>
      <c r="TL4" s="86"/>
      <c r="TM4" s="86"/>
      <c r="TN4" s="86"/>
      <c r="TO4" s="86"/>
      <c r="TP4" s="86"/>
      <c r="TQ4" s="86"/>
      <c r="TR4" s="86"/>
      <c r="TS4" s="86"/>
      <c r="TT4" s="86"/>
      <c r="TU4" s="86"/>
      <c r="TV4" s="86"/>
      <c r="TW4" s="86"/>
      <c r="TX4" s="86"/>
      <c r="TY4" s="86"/>
      <c r="TZ4" s="86"/>
      <c r="UA4" s="86"/>
      <c r="UB4" s="86"/>
      <c r="UC4" s="86"/>
      <c r="UD4" s="86"/>
      <c r="UE4" s="86"/>
      <c r="UF4" s="86"/>
      <c r="UG4" s="86"/>
      <c r="UH4" s="86"/>
      <c r="UI4" s="86"/>
      <c r="UJ4" s="86"/>
      <c r="UK4" s="86"/>
      <c r="UL4" s="86"/>
      <c r="UM4" s="86"/>
      <c r="UN4" s="86"/>
      <c r="UO4" s="86"/>
      <c r="UP4" s="86"/>
      <c r="UQ4" s="86"/>
      <c r="UR4" s="86"/>
      <c r="US4" s="86"/>
      <c r="UT4" s="86"/>
      <c r="UU4" s="86"/>
      <c r="UV4" s="86"/>
      <c r="UW4" s="86"/>
      <c r="UX4" s="86"/>
      <c r="UY4" s="86"/>
      <c r="UZ4" s="86"/>
      <c r="VA4" s="86"/>
      <c r="VB4" s="86"/>
      <c r="VC4" s="86"/>
      <c r="VD4" s="86"/>
      <c r="VE4" s="86"/>
      <c r="VF4" s="86"/>
      <c r="VG4" s="86"/>
      <c r="VH4" s="86"/>
      <c r="VI4" s="86"/>
      <c r="VJ4" s="86"/>
      <c r="VK4" s="86"/>
      <c r="VL4" s="86"/>
      <c r="VM4" s="86"/>
      <c r="VN4" s="86"/>
      <c r="VO4" s="86"/>
      <c r="VP4" s="86"/>
      <c r="VQ4" s="86"/>
      <c r="VR4" s="86"/>
      <c r="VS4" s="86"/>
      <c r="VT4" s="86"/>
      <c r="VU4" s="86"/>
      <c r="VV4" s="86"/>
      <c r="VW4" s="86"/>
      <c r="VX4" s="86"/>
      <c r="VY4" s="86"/>
      <c r="VZ4" s="86"/>
      <c r="WA4" s="86"/>
      <c r="WB4" s="86"/>
      <c r="WC4" s="86"/>
      <c r="WD4" s="86"/>
      <c r="WE4" s="86"/>
      <c r="WF4" s="86"/>
      <c r="WG4" s="86"/>
      <c r="WH4" s="86"/>
      <c r="WI4" s="86"/>
      <c r="WJ4" s="86"/>
      <c r="WK4" s="86"/>
      <c r="WL4" s="86"/>
      <c r="WM4" s="86"/>
      <c r="WN4" s="86"/>
      <c r="WO4" s="86"/>
      <c r="WP4" s="86"/>
      <c r="WQ4" s="86"/>
      <c r="WR4" s="86"/>
      <c r="WS4" s="86"/>
      <c r="WT4" s="86"/>
      <c r="WU4" s="86"/>
      <c r="WV4" s="86"/>
      <c r="WW4" s="86"/>
      <c r="WX4" s="86"/>
      <c r="WY4" s="86"/>
      <c r="WZ4" s="86"/>
      <c r="XA4" s="86"/>
      <c r="XB4" s="86"/>
      <c r="XC4" s="86"/>
      <c r="XD4" s="86"/>
      <c r="XE4" s="86"/>
      <c r="XF4" s="86"/>
      <c r="XG4" s="86"/>
      <c r="XH4" s="86"/>
      <c r="XI4" s="86"/>
      <c r="XJ4" s="86"/>
      <c r="XK4" s="86"/>
      <c r="XL4" s="86"/>
      <c r="XM4" s="86"/>
      <c r="XN4" s="86"/>
      <c r="XO4" s="86"/>
      <c r="XP4" s="86"/>
      <c r="XQ4" s="86"/>
      <c r="XR4" s="86"/>
      <c r="XS4" s="86"/>
      <c r="XT4" s="86"/>
      <c r="XU4" s="86"/>
      <c r="XV4" s="86"/>
      <c r="XW4" s="86"/>
      <c r="XX4" s="86"/>
      <c r="XY4" s="86"/>
      <c r="XZ4" s="86"/>
      <c r="YA4" s="86"/>
      <c r="YB4" s="86"/>
      <c r="YC4" s="86"/>
      <c r="YD4" s="86"/>
      <c r="YE4" s="86"/>
      <c r="YF4" s="86"/>
      <c r="YG4" s="86"/>
      <c r="YH4" s="86"/>
      <c r="YI4" s="86"/>
      <c r="YJ4" s="86"/>
      <c r="YK4" s="86"/>
      <c r="YL4" s="86"/>
      <c r="YM4" s="86"/>
      <c r="YN4" s="86"/>
      <c r="YO4" s="86"/>
      <c r="YP4" s="86"/>
      <c r="YQ4" s="86"/>
      <c r="YR4" s="86"/>
      <c r="YS4" s="86"/>
      <c r="YT4" s="86"/>
      <c r="YU4" s="86"/>
      <c r="YV4" s="86"/>
      <c r="YW4" s="86"/>
      <c r="YX4" s="86"/>
      <c r="YY4" s="86"/>
      <c r="YZ4" s="86"/>
      <c r="ZA4" s="86"/>
      <c r="ZB4" s="86"/>
      <c r="ZC4" s="86"/>
      <c r="ZD4" s="86"/>
      <c r="ZE4" s="86"/>
      <c r="ZF4" s="86"/>
      <c r="ZG4" s="86"/>
      <c r="ZH4" s="86"/>
      <c r="ZI4" s="86"/>
      <c r="ZJ4" s="86"/>
      <c r="ZK4" s="86"/>
      <c r="ZL4" s="86"/>
      <c r="ZM4" s="86"/>
      <c r="ZN4" s="86"/>
      <c r="ZO4" s="86"/>
      <c r="ZP4" s="86"/>
      <c r="ZQ4" s="86"/>
      <c r="ZR4" s="86"/>
      <c r="ZS4" s="86"/>
      <c r="ZT4" s="86"/>
      <c r="ZU4" s="86"/>
      <c r="ZV4" s="86"/>
      <c r="ZW4" s="86"/>
      <c r="ZX4" s="86"/>
      <c r="ZY4" s="86"/>
      <c r="ZZ4" s="86"/>
      <c r="AAA4" s="86"/>
      <c r="AAB4" s="86"/>
      <c r="AAC4" s="86"/>
      <c r="AAD4" s="86"/>
      <c r="AAE4" s="86"/>
      <c r="AAF4" s="86"/>
      <c r="AAG4" s="86"/>
      <c r="AAH4" s="86"/>
      <c r="AAI4" s="86"/>
      <c r="AAJ4" s="86"/>
      <c r="AAK4" s="86"/>
      <c r="AAL4" s="86"/>
      <c r="AAM4" s="86"/>
      <c r="AAN4" s="86"/>
      <c r="AAO4" s="86"/>
      <c r="AAP4" s="86"/>
      <c r="AAQ4" s="86"/>
      <c r="AAR4" s="86"/>
      <c r="AAS4" s="86"/>
      <c r="AAT4" s="86"/>
      <c r="AAU4" s="86"/>
      <c r="AAV4" s="86"/>
      <c r="AAW4" s="86"/>
      <c r="AAX4" s="86"/>
      <c r="AAY4" s="86"/>
      <c r="AAZ4" s="86"/>
      <c r="ABA4" s="86"/>
      <c r="ABB4" s="86"/>
      <c r="ABC4" s="86"/>
      <c r="ABD4" s="86"/>
      <c r="ABE4" s="86"/>
      <c r="ABF4" s="86"/>
      <c r="ABG4" s="86"/>
      <c r="ABH4" s="86"/>
      <c r="ABI4" s="86"/>
      <c r="ABJ4" s="86"/>
      <c r="ABK4" s="86"/>
      <c r="ABL4" s="86"/>
      <c r="ABM4" s="86"/>
      <c r="ABN4" s="86"/>
      <c r="ABO4" s="86"/>
      <c r="ABP4" s="86"/>
      <c r="ABQ4" s="86"/>
      <c r="ABR4" s="86"/>
      <c r="ABS4" s="86"/>
      <c r="ABT4" s="86"/>
      <c r="ABU4" s="86"/>
      <c r="ABV4" s="86"/>
      <c r="ABW4" s="86"/>
      <c r="ABX4" s="86"/>
      <c r="ABY4" s="86"/>
      <c r="ABZ4" s="86"/>
      <c r="ACA4" s="86"/>
      <c r="ACB4" s="86"/>
      <c r="ACC4" s="86"/>
      <c r="ACD4" s="86"/>
      <c r="ACE4" s="86"/>
      <c r="ACF4" s="86"/>
      <c r="ACG4" s="86"/>
      <c r="ACH4" s="86"/>
      <c r="ACI4" s="86"/>
      <c r="ACJ4" s="86"/>
      <c r="ACK4" s="86"/>
      <c r="ACL4" s="86"/>
      <c r="ACM4" s="86"/>
      <c r="ACN4" s="86"/>
      <c r="ACO4" s="86"/>
      <c r="ACP4" s="86"/>
      <c r="ACQ4" s="86"/>
      <c r="ACR4" s="86"/>
      <c r="ACS4" s="86"/>
      <c r="ACT4" s="86"/>
      <c r="ACU4" s="86"/>
      <c r="ACV4" s="86"/>
      <c r="ACW4" s="86"/>
      <c r="ACX4" s="86"/>
      <c r="ACY4" s="86"/>
      <c r="ACZ4" s="86"/>
      <c r="ADA4" s="86"/>
      <c r="ADB4" s="86"/>
      <c r="ADC4" s="86"/>
      <c r="ADD4" s="86"/>
      <c r="ADE4" s="86"/>
      <c r="ADF4" s="86"/>
      <c r="ADG4" s="86"/>
      <c r="ADH4" s="86"/>
      <c r="ADI4" s="86"/>
      <c r="ADJ4" s="86"/>
      <c r="ADK4" s="86"/>
      <c r="ADL4" s="86"/>
      <c r="ADM4" s="86"/>
      <c r="ADN4" s="86"/>
      <c r="ADO4" s="86"/>
      <c r="ADP4" s="86"/>
      <c r="ADQ4" s="86"/>
      <c r="ADR4" s="86"/>
      <c r="ADS4" s="86"/>
      <c r="ADT4" s="86"/>
      <c r="ADU4" s="86"/>
      <c r="ADV4" s="86"/>
      <c r="ADW4" s="86"/>
      <c r="ADX4" s="86"/>
      <c r="ADY4" s="86"/>
      <c r="ADZ4" s="86"/>
      <c r="AEA4" s="86"/>
      <c r="AEB4" s="86"/>
      <c r="AEC4" s="86"/>
      <c r="AED4" s="86"/>
      <c r="AEE4" s="86"/>
      <c r="AEF4" s="86"/>
      <c r="AEG4" s="86"/>
      <c r="AEH4" s="86"/>
      <c r="AEI4" s="86"/>
      <c r="AEJ4" s="86"/>
      <c r="AEK4" s="86"/>
      <c r="AEL4" s="86"/>
      <c r="AEM4" s="86"/>
      <c r="AEN4" s="86"/>
      <c r="AEO4" s="86"/>
      <c r="AEP4" s="86"/>
      <c r="AEQ4" s="86"/>
      <c r="AER4" s="86"/>
      <c r="AES4" s="86"/>
      <c r="AET4" s="86"/>
      <c r="AEU4" s="86"/>
      <c r="AEV4" s="86"/>
      <c r="AEW4" s="86"/>
      <c r="AEX4" s="86"/>
      <c r="AEY4" s="86"/>
      <c r="AEZ4" s="86"/>
      <c r="AFA4" s="86"/>
      <c r="AFB4" s="86"/>
      <c r="AFC4" s="86"/>
      <c r="AFD4" s="86"/>
      <c r="AFE4" s="86"/>
      <c r="AFF4" s="86"/>
      <c r="AFG4" s="86"/>
      <c r="AFH4" s="86"/>
      <c r="AFI4" s="86"/>
      <c r="AFJ4" s="86"/>
      <c r="AFK4" s="86"/>
      <c r="AFL4" s="86"/>
      <c r="AFM4" s="86"/>
      <c r="AFN4" s="86"/>
      <c r="AFO4" s="86"/>
      <c r="AFP4" s="86"/>
      <c r="AFQ4" s="86"/>
      <c r="AFR4" s="86"/>
      <c r="AFS4" s="86"/>
      <c r="AFT4" s="86"/>
      <c r="AFU4" s="86"/>
      <c r="AFV4" s="86"/>
      <c r="AFW4" s="86"/>
      <c r="AFX4" s="86"/>
      <c r="AFY4" s="86"/>
      <c r="AFZ4" s="86"/>
      <c r="AGA4" s="86"/>
      <c r="AGB4" s="86"/>
      <c r="AGC4" s="86"/>
      <c r="AGD4" s="86"/>
      <c r="AGE4" s="86"/>
      <c r="AGF4" s="86"/>
      <c r="AGG4" s="86"/>
      <c r="AGH4" s="86"/>
      <c r="AGI4" s="86"/>
      <c r="AGJ4" s="86"/>
      <c r="AGK4" s="86"/>
      <c r="AGL4" s="86"/>
      <c r="AGM4" s="86"/>
      <c r="AGN4" s="86"/>
      <c r="AGO4" s="86"/>
      <c r="AGP4" s="86"/>
      <c r="AGQ4" s="86"/>
      <c r="AGR4" s="86"/>
      <c r="AGS4" s="86"/>
      <c r="AGT4" s="86"/>
      <c r="AGU4" s="86"/>
      <c r="AGV4" s="86"/>
      <c r="AGW4" s="86"/>
      <c r="AGX4" s="86"/>
      <c r="AGY4" s="86"/>
      <c r="AGZ4" s="86"/>
      <c r="AHA4" s="86"/>
      <c r="AHB4" s="86"/>
      <c r="AHC4" s="86"/>
      <c r="AHD4" s="86"/>
      <c r="AHE4" s="86"/>
      <c r="AHF4" s="86"/>
      <c r="AHG4" s="86"/>
      <c r="AHH4" s="86"/>
      <c r="AHI4" s="86"/>
      <c r="AHJ4" s="86"/>
      <c r="AHK4" s="86"/>
      <c r="AHL4" s="86"/>
      <c r="AHM4" s="86"/>
      <c r="AHN4" s="86"/>
      <c r="AHO4" s="86"/>
      <c r="AHP4" s="86"/>
      <c r="AHQ4" s="86"/>
      <c r="AHR4" s="86"/>
      <c r="AHS4" s="86"/>
      <c r="AHT4" s="86"/>
      <c r="AHU4" s="86"/>
      <c r="AHV4" s="86"/>
      <c r="AHW4" s="86"/>
      <c r="AHX4" s="86"/>
      <c r="AHY4" s="86"/>
      <c r="AHZ4" s="86"/>
      <c r="AIA4" s="86"/>
      <c r="AIB4" s="86"/>
      <c r="AIC4" s="86"/>
      <c r="AID4" s="86"/>
      <c r="AIE4" s="86"/>
      <c r="AIF4" s="86"/>
      <c r="AIG4" s="86"/>
      <c r="AIH4" s="86"/>
      <c r="AII4" s="86"/>
      <c r="AIJ4" s="86"/>
      <c r="AIK4" s="86"/>
      <c r="AIL4" s="86"/>
      <c r="AIM4" s="86"/>
      <c r="AIN4" s="86"/>
      <c r="AIO4" s="86"/>
      <c r="AIP4" s="86"/>
      <c r="AIQ4" s="86"/>
      <c r="AIR4" s="86"/>
      <c r="AIS4" s="86"/>
      <c r="AIT4" s="86"/>
      <c r="AIU4" s="86"/>
      <c r="AIV4" s="86"/>
      <c r="AIW4" s="86"/>
      <c r="AIX4" s="86"/>
      <c r="AIY4" s="86"/>
      <c r="AIZ4" s="86"/>
      <c r="AJA4" s="86"/>
      <c r="AJB4" s="86"/>
      <c r="AJC4" s="86"/>
      <c r="AJD4" s="86"/>
      <c r="AJE4" s="86"/>
      <c r="AJF4" s="86"/>
      <c r="AJG4" s="86"/>
      <c r="AJH4" s="86"/>
      <c r="AJI4" s="86"/>
      <c r="AJJ4" s="86"/>
      <c r="AJK4" s="86"/>
      <c r="AJL4" s="86"/>
      <c r="AJM4" s="86"/>
      <c r="AJN4" s="86"/>
      <c r="AJO4" s="86"/>
      <c r="AJP4" s="86"/>
      <c r="AJQ4" s="86"/>
      <c r="AJR4" s="86"/>
      <c r="AJS4" s="86"/>
      <c r="AJT4" s="86"/>
      <c r="AJU4" s="86"/>
      <c r="AJV4" s="86"/>
      <c r="AJW4" s="86"/>
      <c r="AJX4" s="86"/>
      <c r="AJY4" s="86"/>
      <c r="AJZ4" s="86"/>
      <c r="AKA4" s="86"/>
      <c r="AKB4" s="86"/>
      <c r="AKC4" s="86"/>
      <c r="AKD4" s="86"/>
      <c r="AKE4" s="86"/>
      <c r="AKF4" s="86"/>
      <c r="AKG4" s="86"/>
      <c r="AKH4" s="86"/>
      <c r="AKI4" s="86"/>
      <c r="AKJ4" s="86"/>
      <c r="AKK4" s="86"/>
      <c r="AKL4" s="86"/>
      <c r="AKM4" s="86"/>
      <c r="AKN4" s="86"/>
      <c r="AKO4" s="86"/>
      <c r="AKP4" s="86"/>
      <c r="AKQ4" s="86"/>
      <c r="AKR4" s="86"/>
      <c r="AKS4" s="86"/>
      <c r="AKT4" s="86"/>
      <c r="AKU4" s="86"/>
      <c r="AKV4" s="86"/>
      <c r="AKW4" s="86"/>
      <c r="AKX4" s="86"/>
      <c r="AKY4" s="86"/>
    </row>
    <row r="5" spans="1:987" ht="22.15" customHeight="1" x14ac:dyDescent="0.25">
      <c r="A5" s="318" t="s">
        <v>185</v>
      </c>
      <c r="B5" s="319" t="s">
        <v>109</v>
      </c>
      <c r="C5" s="320" t="s">
        <v>206</v>
      </c>
      <c r="D5" s="320"/>
      <c r="E5" s="320"/>
      <c r="F5" s="320"/>
      <c r="G5" s="321" t="s">
        <v>186</v>
      </c>
      <c r="H5" s="333" t="s">
        <v>330</v>
      </c>
      <c r="I5" s="334"/>
      <c r="J5" s="335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6"/>
      <c r="KO5" s="86"/>
      <c r="KP5" s="86"/>
      <c r="KQ5" s="86"/>
      <c r="KR5" s="86"/>
      <c r="KS5" s="86"/>
      <c r="KT5" s="86"/>
      <c r="KU5" s="86"/>
      <c r="KV5" s="86"/>
      <c r="KW5" s="86"/>
      <c r="KX5" s="86"/>
      <c r="KY5" s="86"/>
      <c r="KZ5" s="86"/>
      <c r="LA5" s="86"/>
      <c r="LB5" s="86"/>
      <c r="LC5" s="86"/>
      <c r="LD5" s="86"/>
      <c r="LE5" s="86"/>
      <c r="LF5" s="86"/>
      <c r="LG5" s="86"/>
      <c r="LH5" s="86"/>
      <c r="LI5" s="86"/>
      <c r="LJ5" s="86"/>
      <c r="LK5" s="86"/>
      <c r="LL5" s="86"/>
      <c r="LM5" s="86"/>
      <c r="LN5" s="86"/>
      <c r="LO5" s="86"/>
      <c r="LP5" s="86"/>
      <c r="LQ5" s="86"/>
      <c r="LR5" s="86"/>
      <c r="LS5" s="86"/>
      <c r="LT5" s="86"/>
      <c r="LU5" s="86"/>
      <c r="LV5" s="86"/>
      <c r="LW5" s="86"/>
      <c r="LX5" s="86"/>
      <c r="LY5" s="86"/>
      <c r="LZ5" s="86"/>
      <c r="MA5" s="86"/>
      <c r="MB5" s="86"/>
      <c r="MC5" s="86"/>
      <c r="MD5" s="86"/>
      <c r="ME5" s="86"/>
      <c r="MF5" s="86"/>
      <c r="MG5" s="86"/>
      <c r="MH5" s="86"/>
      <c r="MI5" s="86"/>
      <c r="MJ5" s="86"/>
      <c r="MK5" s="86"/>
      <c r="ML5" s="86"/>
      <c r="MM5" s="86"/>
      <c r="MN5" s="86"/>
      <c r="MO5" s="86"/>
      <c r="MP5" s="86"/>
      <c r="MQ5" s="86"/>
      <c r="MR5" s="86"/>
      <c r="MS5" s="86"/>
      <c r="MT5" s="86"/>
      <c r="MU5" s="86"/>
      <c r="MV5" s="86"/>
      <c r="MW5" s="86"/>
      <c r="MX5" s="86"/>
      <c r="MY5" s="86"/>
      <c r="MZ5" s="86"/>
      <c r="NA5" s="86"/>
      <c r="NB5" s="86"/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86"/>
      <c r="OS5" s="86"/>
      <c r="OT5" s="86"/>
      <c r="OU5" s="86"/>
      <c r="OV5" s="86"/>
      <c r="OW5" s="86"/>
      <c r="OX5" s="86"/>
      <c r="OY5" s="86"/>
      <c r="OZ5" s="86"/>
      <c r="PA5" s="86"/>
      <c r="PB5" s="86"/>
      <c r="PC5" s="86"/>
      <c r="PD5" s="86"/>
      <c r="PE5" s="86"/>
      <c r="PF5" s="86"/>
      <c r="PG5" s="86"/>
      <c r="PH5" s="86"/>
      <c r="PI5" s="86"/>
      <c r="PJ5" s="86"/>
      <c r="PK5" s="86"/>
      <c r="PL5" s="86"/>
      <c r="PM5" s="86"/>
      <c r="PN5" s="86"/>
      <c r="PO5" s="86"/>
      <c r="PP5" s="86"/>
      <c r="PQ5" s="86"/>
      <c r="PR5" s="86"/>
      <c r="PS5" s="86"/>
      <c r="PT5" s="86"/>
      <c r="PU5" s="86"/>
      <c r="PV5" s="86"/>
      <c r="PW5" s="86"/>
      <c r="PX5" s="86"/>
      <c r="PY5" s="86"/>
      <c r="PZ5" s="86"/>
      <c r="QA5" s="86"/>
      <c r="QB5" s="86"/>
      <c r="QC5" s="86"/>
      <c r="QD5" s="86"/>
      <c r="QE5" s="86"/>
      <c r="QF5" s="86"/>
      <c r="QG5" s="86"/>
      <c r="QH5" s="86"/>
      <c r="QI5" s="86"/>
      <c r="QJ5" s="86"/>
      <c r="QK5" s="86"/>
      <c r="QL5" s="86"/>
      <c r="QM5" s="86"/>
      <c r="QN5" s="86"/>
      <c r="QO5" s="86"/>
      <c r="QP5" s="86"/>
      <c r="QQ5" s="86"/>
      <c r="QR5" s="86"/>
      <c r="QS5" s="86"/>
      <c r="QT5" s="86"/>
      <c r="QU5" s="86"/>
      <c r="QV5" s="86"/>
      <c r="QW5" s="86"/>
      <c r="QX5" s="86"/>
      <c r="QY5" s="86"/>
      <c r="QZ5" s="86"/>
      <c r="RA5" s="86"/>
      <c r="RB5" s="86"/>
      <c r="RC5" s="86"/>
      <c r="RD5" s="86"/>
      <c r="RE5" s="86"/>
      <c r="RF5" s="86"/>
      <c r="RG5" s="86"/>
      <c r="RH5" s="86"/>
      <c r="RI5" s="86"/>
      <c r="RJ5" s="86"/>
      <c r="RK5" s="86"/>
      <c r="RL5" s="86"/>
      <c r="RM5" s="86"/>
      <c r="RN5" s="86"/>
      <c r="RO5" s="86"/>
      <c r="RP5" s="86"/>
      <c r="RQ5" s="86"/>
      <c r="RR5" s="86"/>
      <c r="RS5" s="86"/>
      <c r="RT5" s="86"/>
      <c r="RU5" s="86"/>
      <c r="RV5" s="86"/>
      <c r="RW5" s="86"/>
      <c r="RX5" s="86"/>
      <c r="RY5" s="86"/>
      <c r="RZ5" s="86"/>
      <c r="SA5" s="86"/>
      <c r="SB5" s="86"/>
      <c r="SC5" s="86"/>
      <c r="SD5" s="86"/>
      <c r="SE5" s="86"/>
      <c r="SF5" s="86"/>
      <c r="SG5" s="86"/>
      <c r="SH5" s="86"/>
      <c r="SI5" s="86"/>
      <c r="SJ5" s="86"/>
      <c r="SK5" s="86"/>
      <c r="SL5" s="86"/>
      <c r="SM5" s="86"/>
      <c r="SN5" s="86"/>
      <c r="SO5" s="86"/>
      <c r="SP5" s="86"/>
      <c r="SQ5" s="86"/>
      <c r="SR5" s="86"/>
      <c r="SS5" s="86"/>
      <c r="ST5" s="86"/>
      <c r="SU5" s="86"/>
      <c r="SV5" s="86"/>
      <c r="SW5" s="86"/>
      <c r="SX5" s="86"/>
      <c r="SY5" s="86"/>
      <c r="SZ5" s="86"/>
      <c r="TA5" s="86"/>
      <c r="TB5" s="86"/>
      <c r="TC5" s="86"/>
      <c r="TD5" s="86"/>
      <c r="TE5" s="86"/>
      <c r="TF5" s="86"/>
      <c r="TG5" s="86"/>
      <c r="TH5" s="86"/>
      <c r="TI5" s="86"/>
      <c r="TJ5" s="86"/>
      <c r="TK5" s="86"/>
      <c r="TL5" s="86"/>
      <c r="TM5" s="86"/>
      <c r="TN5" s="86"/>
      <c r="TO5" s="86"/>
      <c r="TP5" s="86"/>
      <c r="TQ5" s="86"/>
      <c r="TR5" s="86"/>
      <c r="TS5" s="86"/>
      <c r="TT5" s="86"/>
      <c r="TU5" s="86"/>
      <c r="TV5" s="86"/>
      <c r="TW5" s="86"/>
      <c r="TX5" s="86"/>
      <c r="TY5" s="86"/>
      <c r="TZ5" s="86"/>
      <c r="UA5" s="86"/>
      <c r="UB5" s="86"/>
      <c r="UC5" s="86"/>
      <c r="UD5" s="86"/>
      <c r="UE5" s="86"/>
      <c r="UF5" s="86"/>
      <c r="UG5" s="86"/>
      <c r="UH5" s="86"/>
      <c r="UI5" s="86"/>
      <c r="UJ5" s="86"/>
      <c r="UK5" s="86"/>
      <c r="UL5" s="86"/>
      <c r="UM5" s="86"/>
      <c r="UN5" s="86"/>
      <c r="UO5" s="86"/>
      <c r="UP5" s="86"/>
      <c r="UQ5" s="86"/>
      <c r="UR5" s="86"/>
      <c r="US5" s="86"/>
      <c r="UT5" s="86"/>
      <c r="UU5" s="86"/>
      <c r="UV5" s="86"/>
      <c r="UW5" s="86"/>
      <c r="UX5" s="86"/>
      <c r="UY5" s="86"/>
      <c r="UZ5" s="86"/>
      <c r="VA5" s="86"/>
      <c r="VB5" s="86"/>
      <c r="VC5" s="86"/>
      <c r="VD5" s="86"/>
      <c r="VE5" s="86"/>
      <c r="VF5" s="86"/>
      <c r="VG5" s="86"/>
      <c r="VH5" s="86"/>
      <c r="VI5" s="86"/>
      <c r="VJ5" s="86"/>
      <c r="VK5" s="86"/>
      <c r="VL5" s="86"/>
      <c r="VM5" s="86"/>
      <c r="VN5" s="86"/>
      <c r="VO5" s="86"/>
      <c r="VP5" s="86"/>
      <c r="VQ5" s="86"/>
      <c r="VR5" s="86"/>
      <c r="VS5" s="86"/>
      <c r="VT5" s="86"/>
      <c r="VU5" s="86"/>
      <c r="VV5" s="86"/>
      <c r="VW5" s="86"/>
      <c r="VX5" s="86"/>
      <c r="VY5" s="86"/>
      <c r="VZ5" s="86"/>
      <c r="WA5" s="86"/>
      <c r="WB5" s="86"/>
      <c r="WC5" s="86"/>
      <c r="WD5" s="86"/>
      <c r="WE5" s="86"/>
      <c r="WF5" s="86"/>
      <c r="WG5" s="86"/>
      <c r="WH5" s="86"/>
      <c r="WI5" s="86"/>
      <c r="WJ5" s="86"/>
      <c r="WK5" s="86"/>
      <c r="WL5" s="86"/>
      <c r="WM5" s="86"/>
      <c r="WN5" s="86"/>
      <c r="WO5" s="86"/>
      <c r="WP5" s="86"/>
      <c r="WQ5" s="86"/>
      <c r="WR5" s="86"/>
      <c r="WS5" s="86"/>
      <c r="WT5" s="86"/>
      <c r="WU5" s="86"/>
      <c r="WV5" s="86"/>
      <c r="WW5" s="86"/>
      <c r="WX5" s="86"/>
      <c r="WY5" s="86"/>
      <c r="WZ5" s="86"/>
      <c r="XA5" s="86"/>
      <c r="XB5" s="86"/>
      <c r="XC5" s="86"/>
      <c r="XD5" s="86"/>
      <c r="XE5" s="86"/>
      <c r="XF5" s="86"/>
      <c r="XG5" s="86"/>
      <c r="XH5" s="86"/>
      <c r="XI5" s="86"/>
      <c r="XJ5" s="86"/>
      <c r="XK5" s="86"/>
      <c r="XL5" s="86"/>
      <c r="XM5" s="86"/>
      <c r="XN5" s="86"/>
      <c r="XO5" s="86"/>
      <c r="XP5" s="86"/>
      <c r="XQ5" s="86"/>
      <c r="XR5" s="86"/>
      <c r="XS5" s="86"/>
      <c r="XT5" s="86"/>
      <c r="XU5" s="86"/>
      <c r="XV5" s="86"/>
      <c r="XW5" s="86"/>
      <c r="XX5" s="86"/>
      <c r="XY5" s="86"/>
      <c r="XZ5" s="86"/>
      <c r="YA5" s="86"/>
      <c r="YB5" s="86"/>
      <c r="YC5" s="86"/>
      <c r="YD5" s="86"/>
      <c r="YE5" s="86"/>
      <c r="YF5" s="86"/>
      <c r="YG5" s="86"/>
      <c r="YH5" s="86"/>
      <c r="YI5" s="86"/>
      <c r="YJ5" s="86"/>
      <c r="YK5" s="86"/>
      <c r="YL5" s="86"/>
      <c r="YM5" s="86"/>
      <c r="YN5" s="86"/>
      <c r="YO5" s="86"/>
      <c r="YP5" s="86"/>
      <c r="YQ5" s="86"/>
      <c r="YR5" s="86"/>
      <c r="YS5" s="86"/>
      <c r="YT5" s="86"/>
      <c r="YU5" s="86"/>
      <c r="YV5" s="86"/>
      <c r="YW5" s="86"/>
      <c r="YX5" s="86"/>
      <c r="YY5" s="86"/>
      <c r="YZ5" s="86"/>
      <c r="ZA5" s="86"/>
      <c r="ZB5" s="86"/>
      <c r="ZC5" s="86"/>
      <c r="ZD5" s="86"/>
      <c r="ZE5" s="86"/>
      <c r="ZF5" s="86"/>
      <c r="ZG5" s="86"/>
      <c r="ZH5" s="86"/>
      <c r="ZI5" s="86"/>
      <c r="ZJ5" s="86"/>
      <c r="ZK5" s="86"/>
      <c r="ZL5" s="86"/>
      <c r="ZM5" s="86"/>
      <c r="ZN5" s="86"/>
      <c r="ZO5" s="86"/>
      <c r="ZP5" s="86"/>
      <c r="ZQ5" s="86"/>
      <c r="ZR5" s="86"/>
      <c r="ZS5" s="86"/>
      <c r="ZT5" s="86"/>
      <c r="ZU5" s="86"/>
      <c r="ZV5" s="86"/>
      <c r="ZW5" s="86"/>
      <c r="ZX5" s="86"/>
      <c r="ZY5" s="86"/>
      <c r="ZZ5" s="86"/>
      <c r="AAA5" s="86"/>
      <c r="AAB5" s="86"/>
      <c r="AAC5" s="86"/>
      <c r="AAD5" s="86"/>
      <c r="AAE5" s="86"/>
      <c r="AAF5" s="86"/>
      <c r="AAG5" s="86"/>
      <c r="AAH5" s="86"/>
      <c r="AAI5" s="86"/>
      <c r="AAJ5" s="86"/>
      <c r="AAK5" s="86"/>
      <c r="AAL5" s="86"/>
      <c r="AAM5" s="86"/>
      <c r="AAN5" s="86"/>
      <c r="AAO5" s="86"/>
      <c r="AAP5" s="86"/>
      <c r="AAQ5" s="86"/>
      <c r="AAR5" s="86"/>
      <c r="AAS5" s="86"/>
      <c r="AAT5" s="86"/>
      <c r="AAU5" s="86"/>
      <c r="AAV5" s="86"/>
      <c r="AAW5" s="86"/>
      <c r="AAX5" s="86"/>
      <c r="AAY5" s="86"/>
      <c r="AAZ5" s="86"/>
      <c r="ABA5" s="86"/>
      <c r="ABB5" s="86"/>
      <c r="ABC5" s="86"/>
      <c r="ABD5" s="86"/>
      <c r="ABE5" s="86"/>
      <c r="ABF5" s="86"/>
      <c r="ABG5" s="86"/>
      <c r="ABH5" s="86"/>
      <c r="ABI5" s="86"/>
      <c r="ABJ5" s="86"/>
      <c r="ABK5" s="86"/>
      <c r="ABL5" s="86"/>
      <c r="ABM5" s="86"/>
      <c r="ABN5" s="86"/>
      <c r="ABO5" s="86"/>
      <c r="ABP5" s="86"/>
      <c r="ABQ5" s="86"/>
      <c r="ABR5" s="86"/>
      <c r="ABS5" s="86"/>
      <c r="ABT5" s="86"/>
      <c r="ABU5" s="86"/>
      <c r="ABV5" s="86"/>
      <c r="ABW5" s="86"/>
      <c r="ABX5" s="86"/>
      <c r="ABY5" s="86"/>
      <c r="ABZ5" s="86"/>
      <c r="ACA5" s="86"/>
      <c r="ACB5" s="86"/>
      <c r="ACC5" s="86"/>
      <c r="ACD5" s="86"/>
      <c r="ACE5" s="86"/>
      <c r="ACF5" s="86"/>
      <c r="ACG5" s="86"/>
      <c r="ACH5" s="86"/>
      <c r="ACI5" s="86"/>
      <c r="ACJ5" s="86"/>
      <c r="ACK5" s="86"/>
      <c r="ACL5" s="86"/>
      <c r="ACM5" s="86"/>
      <c r="ACN5" s="86"/>
      <c r="ACO5" s="86"/>
      <c r="ACP5" s="86"/>
      <c r="ACQ5" s="86"/>
      <c r="ACR5" s="86"/>
      <c r="ACS5" s="86"/>
      <c r="ACT5" s="86"/>
      <c r="ACU5" s="86"/>
      <c r="ACV5" s="86"/>
      <c r="ACW5" s="86"/>
      <c r="ACX5" s="86"/>
      <c r="ACY5" s="86"/>
      <c r="ACZ5" s="86"/>
      <c r="ADA5" s="86"/>
      <c r="ADB5" s="86"/>
      <c r="ADC5" s="86"/>
      <c r="ADD5" s="86"/>
      <c r="ADE5" s="86"/>
      <c r="ADF5" s="86"/>
      <c r="ADG5" s="86"/>
      <c r="ADH5" s="86"/>
      <c r="ADI5" s="86"/>
      <c r="ADJ5" s="86"/>
      <c r="ADK5" s="86"/>
      <c r="ADL5" s="86"/>
      <c r="ADM5" s="86"/>
      <c r="ADN5" s="86"/>
      <c r="ADO5" s="86"/>
      <c r="ADP5" s="86"/>
      <c r="ADQ5" s="86"/>
      <c r="ADR5" s="86"/>
      <c r="ADS5" s="86"/>
      <c r="ADT5" s="86"/>
      <c r="ADU5" s="86"/>
      <c r="ADV5" s="86"/>
      <c r="ADW5" s="86"/>
      <c r="ADX5" s="86"/>
      <c r="ADY5" s="86"/>
      <c r="ADZ5" s="86"/>
      <c r="AEA5" s="86"/>
      <c r="AEB5" s="86"/>
      <c r="AEC5" s="86"/>
      <c r="AED5" s="86"/>
      <c r="AEE5" s="86"/>
      <c r="AEF5" s="86"/>
      <c r="AEG5" s="86"/>
      <c r="AEH5" s="86"/>
      <c r="AEI5" s="86"/>
      <c r="AEJ5" s="86"/>
      <c r="AEK5" s="86"/>
      <c r="AEL5" s="86"/>
      <c r="AEM5" s="86"/>
      <c r="AEN5" s="86"/>
      <c r="AEO5" s="86"/>
      <c r="AEP5" s="86"/>
      <c r="AEQ5" s="86"/>
      <c r="AER5" s="86"/>
      <c r="AES5" s="86"/>
      <c r="AET5" s="86"/>
      <c r="AEU5" s="86"/>
      <c r="AEV5" s="86"/>
      <c r="AEW5" s="86"/>
      <c r="AEX5" s="86"/>
      <c r="AEY5" s="86"/>
      <c r="AEZ5" s="86"/>
      <c r="AFA5" s="86"/>
      <c r="AFB5" s="86"/>
      <c r="AFC5" s="86"/>
      <c r="AFD5" s="86"/>
      <c r="AFE5" s="86"/>
      <c r="AFF5" s="86"/>
      <c r="AFG5" s="86"/>
      <c r="AFH5" s="86"/>
      <c r="AFI5" s="86"/>
      <c r="AFJ5" s="86"/>
      <c r="AFK5" s="86"/>
      <c r="AFL5" s="86"/>
      <c r="AFM5" s="86"/>
      <c r="AFN5" s="86"/>
      <c r="AFO5" s="86"/>
      <c r="AFP5" s="86"/>
      <c r="AFQ5" s="86"/>
      <c r="AFR5" s="86"/>
      <c r="AFS5" s="86"/>
      <c r="AFT5" s="86"/>
      <c r="AFU5" s="86"/>
      <c r="AFV5" s="86"/>
      <c r="AFW5" s="86"/>
      <c r="AFX5" s="86"/>
      <c r="AFY5" s="86"/>
      <c r="AFZ5" s="86"/>
      <c r="AGA5" s="86"/>
      <c r="AGB5" s="86"/>
      <c r="AGC5" s="86"/>
      <c r="AGD5" s="86"/>
      <c r="AGE5" s="86"/>
      <c r="AGF5" s="86"/>
      <c r="AGG5" s="86"/>
      <c r="AGH5" s="86"/>
      <c r="AGI5" s="86"/>
      <c r="AGJ5" s="86"/>
      <c r="AGK5" s="86"/>
      <c r="AGL5" s="86"/>
      <c r="AGM5" s="86"/>
      <c r="AGN5" s="86"/>
      <c r="AGO5" s="86"/>
      <c r="AGP5" s="86"/>
      <c r="AGQ5" s="86"/>
      <c r="AGR5" s="86"/>
      <c r="AGS5" s="86"/>
      <c r="AGT5" s="86"/>
      <c r="AGU5" s="86"/>
      <c r="AGV5" s="86"/>
      <c r="AGW5" s="86"/>
      <c r="AGX5" s="86"/>
      <c r="AGY5" s="86"/>
      <c r="AGZ5" s="86"/>
      <c r="AHA5" s="86"/>
      <c r="AHB5" s="86"/>
      <c r="AHC5" s="86"/>
      <c r="AHD5" s="86"/>
      <c r="AHE5" s="86"/>
      <c r="AHF5" s="86"/>
      <c r="AHG5" s="86"/>
      <c r="AHH5" s="86"/>
      <c r="AHI5" s="86"/>
      <c r="AHJ5" s="86"/>
      <c r="AHK5" s="86"/>
      <c r="AHL5" s="86"/>
      <c r="AHM5" s="86"/>
      <c r="AHN5" s="86"/>
      <c r="AHO5" s="86"/>
      <c r="AHP5" s="86"/>
      <c r="AHQ5" s="86"/>
      <c r="AHR5" s="86"/>
      <c r="AHS5" s="86"/>
      <c r="AHT5" s="86"/>
      <c r="AHU5" s="86"/>
      <c r="AHV5" s="86"/>
      <c r="AHW5" s="86"/>
      <c r="AHX5" s="86"/>
      <c r="AHY5" s="86"/>
      <c r="AHZ5" s="86"/>
      <c r="AIA5" s="86"/>
      <c r="AIB5" s="86"/>
      <c r="AIC5" s="86"/>
      <c r="AID5" s="86"/>
      <c r="AIE5" s="86"/>
      <c r="AIF5" s="86"/>
      <c r="AIG5" s="86"/>
      <c r="AIH5" s="86"/>
      <c r="AII5" s="86"/>
      <c r="AIJ5" s="86"/>
      <c r="AIK5" s="86"/>
      <c r="AIL5" s="86"/>
      <c r="AIM5" s="86"/>
      <c r="AIN5" s="86"/>
      <c r="AIO5" s="86"/>
      <c r="AIP5" s="86"/>
      <c r="AIQ5" s="86"/>
      <c r="AIR5" s="86"/>
      <c r="AIS5" s="86"/>
      <c r="AIT5" s="86"/>
      <c r="AIU5" s="86"/>
      <c r="AIV5" s="86"/>
      <c r="AIW5" s="86"/>
      <c r="AIX5" s="86"/>
      <c r="AIY5" s="86"/>
      <c r="AIZ5" s="86"/>
      <c r="AJA5" s="86"/>
      <c r="AJB5" s="86"/>
      <c r="AJC5" s="86"/>
      <c r="AJD5" s="86"/>
      <c r="AJE5" s="86"/>
      <c r="AJF5" s="86"/>
      <c r="AJG5" s="86"/>
      <c r="AJH5" s="86"/>
      <c r="AJI5" s="86"/>
      <c r="AJJ5" s="86"/>
      <c r="AJK5" s="86"/>
      <c r="AJL5" s="86"/>
      <c r="AJM5" s="86"/>
      <c r="AJN5" s="86"/>
      <c r="AJO5" s="86"/>
      <c r="AJP5" s="86"/>
      <c r="AJQ5" s="86"/>
      <c r="AJR5" s="86"/>
      <c r="AJS5" s="86"/>
      <c r="AJT5" s="86"/>
      <c r="AJU5" s="86"/>
      <c r="AJV5" s="86"/>
      <c r="AJW5" s="86"/>
      <c r="AJX5" s="86"/>
      <c r="AJY5" s="86"/>
      <c r="AJZ5" s="86"/>
      <c r="AKA5" s="86"/>
      <c r="AKB5" s="86"/>
      <c r="AKC5" s="86"/>
      <c r="AKD5" s="86"/>
      <c r="AKE5" s="86"/>
      <c r="AKF5" s="86"/>
      <c r="AKG5" s="86"/>
      <c r="AKH5" s="86"/>
      <c r="AKI5" s="86"/>
      <c r="AKJ5" s="86"/>
      <c r="AKK5" s="86"/>
      <c r="AKL5" s="86"/>
      <c r="AKM5" s="86"/>
      <c r="AKN5" s="86"/>
      <c r="AKO5" s="86"/>
      <c r="AKP5" s="86"/>
      <c r="AKQ5" s="86"/>
      <c r="AKR5" s="86"/>
      <c r="AKS5" s="86"/>
      <c r="AKT5" s="86"/>
      <c r="AKU5" s="86"/>
      <c r="AKV5" s="86"/>
      <c r="AKW5" s="86"/>
      <c r="AKX5" s="86"/>
      <c r="AKY5" s="86"/>
    </row>
    <row r="6" spans="1:987" ht="43.5" customHeight="1" x14ac:dyDescent="0.25">
      <c r="A6" s="318"/>
      <c r="B6" s="319"/>
      <c r="C6" s="320"/>
      <c r="D6" s="320"/>
      <c r="E6" s="320"/>
      <c r="F6" s="320"/>
      <c r="G6" s="321"/>
      <c r="H6" s="231" t="s">
        <v>85</v>
      </c>
      <c r="I6" s="231" t="s">
        <v>86</v>
      </c>
      <c r="J6" s="231" t="s">
        <v>87</v>
      </c>
    </row>
    <row r="7" spans="1:987" x14ac:dyDescent="0.25">
      <c r="A7" s="95" t="s">
        <v>187</v>
      </c>
      <c r="B7" s="87" t="s">
        <v>246</v>
      </c>
      <c r="C7" s="328" t="s">
        <v>9</v>
      </c>
      <c r="D7" s="329"/>
      <c r="E7" s="329"/>
      <c r="F7" s="330"/>
      <c r="G7" s="88">
        <f>[1]Könyvtár!$I$46</f>
        <v>18237900</v>
      </c>
      <c r="H7" s="88">
        <v>18237900</v>
      </c>
      <c r="I7" s="22"/>
      <c r="J7" s="22"/>
    </row>
    <row r="8" spans="1:987" x14ac:dyDescent="0.25">
      <c r="A8" s="95" t="s">
        <v>189</v>
      </c>
      <c r="B8" s="87" t="s">
        <v>318</v>
      </c>
      <c r="C8" s="91" t="s">
        <v>319</v>
      </c>
      <c r="D8" s="91"/>
      <c r="E8" s="91"/>
      <c r="F8" s="91"/>
      <c r="G8" s="88">
        <f>[1]Könyvtár!$I$67</f>
        <v>311550</v>
      </c>
      <c r="H8" s="88">
        <v>311550</v>
      </c>
      <c r="I8" s="22"/>
      <c r="J8" s="22"/>
    </row>
    <row r="9" spans="1:987" x14ac:dyDescent="0.25">
      <c r="A9" s="95" t="s">
        <v>190</v>
      </c>
      <c r="B9" s="87" t="s">
        <v>272</v>
      </c>
      <c r="C9" s="91" t="s">
        <v>155</v>
      </c>
      <c r="D9" s="91"/>
      <c r="E9" s="91"/>
      <c r="F9" s="91"/>
      <c r="G9" s="88"/>
      <c r="H9" s="88"/>
      <c r="I9" s="22"/>
      <c r="J9" s="22"/>
    </row>
    <row r="10" spans="1:987" ht="13.9" x14ac:dyDescent="0.25">
      <c r="A10" s="95" t="s">
        <v>191</v>
      </c>
      <c r="B10" s="87" t="s">
        <v>62</v>
      </c>
      <c r="C10" s="91" t="s">
        <v>53</v>
      </c>
      <c r="D10" s="91"/>
      <c r="E10" s="91"/>
      <c r="F10" s="91"/>
      <c r="G10" s="88">
        <f>[2]Könyvtár!$I$45</f>
        <v>0</v>
      </c>
      <c r="H10" s="88"/>
      <c r="I10" s="22"/>
      <c r="J10" s="22"/>
    </row>
    <row r="11" spans="1:987" ht="23.25" customHeight="1" x14ac:dyDescent="0.25">
      <c r="A11" s="95" t="s">
        <v>193</v>
      </c>
      <c r="B11" s="89" t="s">
        <v>150</v>
      </c>
      <c r="C11" s="322" t="s">
        <v>12</v>
      </c>
      <c r="D11" s="322"/>
      <c r="E11" s="322"/>
      <c r="F11" s="322"/>
      <c r="G11" s="88">
        <f>[1]Könyvtár!$I$48</f>
        <v>540000</v>
      </c>
      <c r="H11" s="88">
        <v>540000</v>
      </c>
      <c r="I11" s="22"/>
      <c r="J11" s="22"/>
    </row>
    <row r="12" spans="1:987" ht="23.25" customHeight="1" x14ac:dyDescent="0.25">
      <c r="A12" s="95" t="s">
        <v>194</v>
      </c>
      <c r="B12" s="89" t="s">
        <v>154</v>
      </c>
      <c r="C12" s="91" t="s">
        <v>58</v>
      </c>
      <c r="D12" s="91"/>
      <c r="E12" s="91"/>
      <c r="F12" s="91"/>
      <c r="G12" s="88"/>
      <c r="H12" s="88"/>
      <c r="I12" s="22"/>
      <c r="J12" s="22"/>
    </row>
    <row r="13" spans="1:987" ht="28.9" customHeight="1" x14ac:dyDescent="0.25">
      <c r="A13" s="95" t="s">
        <v>196</v>
      </c>
      <c r="B13" s="89" t="s">
        <v>151</v>
      </c>
      <c r="C13" s="322" t="s">
        <v>10</v>
      </c>
      <c r="D13" s="322"/>
      <c r="E13" s="322"/>
      <c r="F13" s="322"/>
      <c r="G13" s="88">
        <f>[1]Könyvtár!$I$49</f>
        <v>150000</v>
      </c>
      <c r="H13" s="88">
        <v>150000</v>
      </c>
      <c r="I13" s="22"/>
      <c r="J13" s="22"/>
    </row>
    <row r="14" spans="1:987" ht="28.9" customHeight="1" x14ac:dyDescent="0.25">
      <c r="A14" s="95" t="s">
        <v>214</v>
      </c>
      <c r="B14" s="89" t="s">
        <v>156</v>
      </c>
      <c r="C14" s="91" t="s">
        <v>11</v>
      </c>
      <c r="D14" s="91"/>
      <c r="E14" s="91"/>
      <c r="F14" s="91"/>
      <c r="G14" s="88"/>
      <c r="H14" s="88"/>
      <c r="I14" s="22"/>
      <c r="J14" s="22"/>
    </row>
    <row r="15" spans="1:987" ht="28.9" customHeight="1" x14ac:dyDescent="0.25">
      <c r="A15" s="95" t="s">
        <v>215</v>
      </c>
      <c r="B15" s="89" t="s">
        <v>248</v>
      </c>
      <c r="C15" s="91" t="s">
        <v>57</v>
      </c>
      <c r="D15" s="91"/>
      <c r="E15" s="91"/>
      <c r="F15" s="91"/>
      <c r="G15" s="88">
        <f>[2]Könyvtár!$I$48</f>
        <v>0</v>
      </c>
      <c r="H15" s="88"/>
      <c r="I15" s="22"/>
      <c r="J15" s="22"/>
    </row>
    <row r="16" spans="1:987" x14ac:dyDescent="0.25">
      <c r="A16" s="95" t="s">
        <v>239</v>
      </c>
      <c r="B16" s="89" t="s">
        <v>249</v>
      </c>
      <c r="C16" s="322" t="s">
        <v>15</v>
      </c>
      <c r="D16" s="322"/>
      <c r="E16" s="322"/>
      <c r="F16" s="322"/>
      <c r="G16" s="88"/>
      <c r="H16" s="88"/>
      <c r="I16" s="22"/>
      <c r="J16" s="22"/>
    </row>
    <row r="17" spans="1:10" ht="25.5" x14ac:dyDescent="0.25">
      <c r="A17" s="95" t="s">
        <v>341</v>
      </c>
      <c r="B17" s="89" t="s">
        <v>251</v>
      </c>
      <c r="C17" s="322" t="s">
        <v>14</v>
      </c>
      <c r="D17" s="322"/>
      <c r="E17" s="322"/>
      <c r="F17" s="322"/>
      <c r="G17" s="107"/>
      <c r="H17" s="88"/>
      <c r="I17" s="22"/>
      <c r="J17" s="22"/>
    </row>
    <row r="18" spans="1:10" ht="14.45" customHeight="1" x14ac:dyDescent="0.25">
      <c r="A18" s="95" t="s">
        <v>241</v>
      </c>
      <c r="B18" s="89" t="s">
        <v>152</v>
      </c>
      <c r="C18" s="322" t="s">
        <v>61</v>
      </c>
      <c r="D18" s="322"/>
      <c r="E18" s="322"/>
      <c r="F18" s="322"/>
      <c r="G18" s="88">
        <f>[1]Könyvtár!$I$51</f>
        <v>50000</v>
      </c>
      <c r="H18" s="88">
        <v>50000</v>
      </c>
      <c r="I18" s="88"/>
      <c r="J18" s="22"/>
    </row>
    <row r="19" spans="1:10" ht="30" customHeight="1" x14ac:dyDescent="0.25">
      <c r="A19" s="98" t="s">
        <v>247</v>
      </c>
      <c r="B19" s="99" t="s">
        <v>32</v>
      </c>
      <c r="C19" s="323" t="s">
        <v>118</v>
      </c>
      <c r="D19" s="323"/>
      <c r="E19" s="323"/>
      <c r="F19" s="323"/>
      <c r="G19" s="112">
        <f>SUM(G7:G18)</f>
        <v>19289450</v>
      </c>
      <c r="H19" s="112">
        <f>SUM(H7:H18)</f>
        <v>19289450</v>
      </c>
      <c r="I19" s="112">
        <f>SUM(I18)</f>
        <v>0</v>
      </c>
      <c r="J19" s="206"/>
    </row>
    <row r="20" spans="1:10" ht="23.45" customHeight="1" x14ac:dyDescent="0.25">
      <c r="A20" s="98" t="s">
        <v>216</v>
      </c>
      <c r="B20" s="99" t="s">
        <v>95</v>
      </c>
      <c r="C20" s="323" t="s">
        <v>13</v>
      </c>
      <c r="D20" s="323"/>
      <c r="E20" s="323"/>
      <c r="F20" s="323"/>
      <c r="G20" s="100">
        <f>[1]Könyvtár!$I$52</f>
        <v>2657027</v>
      </c>
      <c r="H20" s="112">
        <v>2657027</v>
      </c>
      <c r="I20" s="206"/>
      <c r="J20" s="206"/>
    </row>
    <row r="21" spans="1:10" x14ac:dyDescent="0.25">
      <c r="A21" s="95" t="s">
        <v>217</v>
      </c>
      <c r="B21" s="89" t="s">
        <v>45</v>
      </c>
      <c r="C21" s="322" t="s">
        <v>19</v>
      </c>
      <c r="D21" s="322"/>
      <c r="E21" s="322"/>
      <c r="F21" s="322"/>
      <c r="G21" s="88">
        <f>[1]Könyvtár!$I$59</f>
        <v>1400000</v>
      </c>
      <c r="H21" s="88">
        <f>G21</f>
        <v>1400000</v>
      </c>
      <c r="I21" s="22"/>
      <c r="J21" s="22"/>
    </row>
    <row r="22" spans="1:10" x14ac:dyDescent="0.25">
      <c r="A22" s="95" t="s">
        <v>250</v>
      </c>
      <c r="B22" s="89" t="s">
        <v>46</v>
      </c>
      <c r="C22" s="91" t="s">
        <v>20</v>
      </c>
      <c r="D22" s="91"/>
      <c r="E22" s="91"/>
      <c r="F22" s="91"/>
      <c r="G22" s="88">
        <f>[1]Könyvtár!$I$56</f>
        <v>704724</v>
      </c>
      <c r="H22" s="88">
        <f t="shared" ref="H22:H33" si="0">G22</f>
        <v>704724</v>
      </c>
      <c r="I22" s="22"/>
      <c r="J22" s="22"/>
    </row>
    <row r="23" spans="1:10" x14ac:dyDescent="0.25">
      <c r="A23" s="95" t="s">
        <v>252</v>
      </c>
      <c r="B23" s="89" t="s">
        <v>47</v>
      </c>
      <c r="C23" s="322" t="s">
        <v>24</v>
      </c>
      <c r="D23" s="322"/>
      <c r="E23" s="322"/>
      <c r="F23" s="322"/>
      <c r="G23" s="88">
        <f>[1]Könyvtár!$I$58</f>
        <v>433070</v>
      </c>
      <c r="H23" s="88">
        <f t="shared" si="0"/>
        <v>433070</v>
      </c>
      <c r="I23" s="22"/>
      <c r="J23" s="22"/>
    </row>
    <row r="24" spans="1:10" x14ac:dyDescent="0.25">
      <c r="A24" s="95" t="s">
        <v>342</v>
      </c>
      <c r="B24" s="89" t="s">
        <v>146</v>
      </c>
      <c r="C24" s="322" t="s">
        <v>16</v>
      </c>
      <c r="D24" s="322"/>
      <c r="E24" s="322"/>
      <c r="F24" s="322"/>
      <c r="G24" s="88">
        <f>[1]Könyvtár!$I$57</f>
        <v>236220</v>
      </c>
      <c r="H24" s="88">
        <f t="shared" si="0"/>
        <v>236220</v>
      </c>
      <c r="I24" s="22"/>
      <c r="J24" s="22"/>
    </row>
    <row r="25" spans="1:10" x14ac:dyDescent="0.25">
      <c r="A25" s="95" t="s">
        <v>253</v>
      </c>
      <c r="B25" s="22" t="s">
        <v>396</v>
      </c>
      <c r="C25" s="309" t="s">
        <v>399</v>
      </c>
      <c r="D25" s="91"/>
      <c r="E25" s="91"/>
      <c r="F25" s="91"/>
      <c r="G25" s="88">
        <f>[1]Könyvtár!$I$53</f>
        <v>150000</v>
      </c>
      <c r="H25" s="88">
        <v>150000</v>
      </c>
      <c r="I25" s="22"/>
      <c r="J25" s="22"/>
    </row>
    <row r="26" spans="1:10" x14ac:dyDescent="0.25">
      <c r="A26" s="95" t="s">
        <v>219</v>
      </c>
      <c r="B26" s="22" t="s">
        <v>397</v>
      </c>
      <c r="C26" s="309" t="s">
        <v>400</v>
      </c>
      <c r="D26" s="91"/>
      <c r="E26" s="91"/>
      <c r="F26" s="91"/>
      <c r="G26" s="88">
        <f>[1]Könyvtár!$I$54</f>
        <v>1500000</v>
      </c>
      <c r="H26" s="88">
        <v>1500000</v>
      </c>
      <c r="I26" s="22"/>
      <c r="J26" s="22"/>
    </row>
    <row r="27" spans="1:10" x14ac:dyDescent="0.25">
      <c r="A27" s="95" t="s">
        <v>220</v>
      </c>
      <c r="B27" s="22" t="s">
        <v>398</v>
      </c>
      <c r="C27" s="322" t="s">
        <v>401</v>
      </c>
      <c r="D27" s="322"/>
      <c r="E27" s="322"/>
      <c r="F27" s="322"/>
      <c r="G27" s="88">
        <f>[1]Könyvtár!$I$55</f>
        <v>15000</v>
      </c>
      <c r="H27" s="88">
        <f t="shared" si="0"/>
        <v>15000</v>
      </c>
      <c r="I27" s="22"/>
      <c r="J27" s="22"/>
    </row>
    <row r="28" spans="1:10" x14ac:dyDescent="0.25">
      <c r="A28" s="95" t="s">
        <v>273</v>
      </c>
      <c r="B28" s="90" t="s">
        <v>48</v>
      </c>
      <c r="C28" s="322" t="s">
        <v>18</v>
      </c>
      <c r="D28" s="322"/>
      <c r="E28" s="322"/>
      <c r="F28" s="322"/>
      <c r="G28" s="88">
        <f>[1]Könyvtár!$I$60</f>
        <v>39370</v>
      </c>
      <c r="H28" s="88">
        <f t="shared" si="0"/>
        <v>39370</v>
      </c>
      <c r="I28" s="22"/>
      <c r="J28" s="22"/>
    </row>
    <row r="29" spans="1:10" x14ac:dyDescent="0.25">
      <c r="A29" s="95" t="s">
        <v>343</v>
      </c>
      <c r="B29" s="90" t="s">
        <v>321</v>
      </c>
      <c r="C29" s="91" t="s">
        <v>320</v>
      </c>
      <c r="D29" s="91"/>
      <c r="E29" s="91"/>
      <c r="F29" s="91"/>
      <c r="G29" s="88"/>
      <c r="H29" s="88">
        <f t="shared" si="0"/>
        <v>0</v>
      </c>
      <c r="I29" s="22"/>
      <c r="J29" s="22"/>
    </row>
    <row r="30" spans="1:10" x14ac:dyDescent="0.25">
      <c r="A30" s="95" t="s">
        <v>344</v>
      </c>
      <c r="B30" s="90" t="s">
        <v>49</v>
      </c>
      <c r="C30" s="322" t="s">
        <v>22</v>
      </c>
      <c r="D30" s="322"/>
      <c r="E30" s="322"/>
      <c r="F30" s="322"/>
      <c r="G30" s="88">
        <f>[1]Könyvtár!$I$61</f>
        <v>236220</v>
      </c>
      <c r="H30" s="88">
        <f t="shared" si="0"/>
        <v>236220</v>
      </c>
      <c r="I30" s="22"/>
      <c r="J30" s="22"/>
    </row>
    <row r="31" spans="1:10" x14ac:dyDescent="0.25">
      <c r="A31" s="95" t="s">
        <v>254</v>
      </c>
      <c r="B31" s="90" t="s">
        <v>51</v>
      </c>
      <c r="C31" s="322" t="s">
        <v>17</v>
      </c>
      <c r="D31" s="322"/>
      <c r="E31" s="322"/>
      <c r="F31" s="322"/>
      <c r="G31" s="88">
        <f>[1]Könyvtár!$I$62</f>
        <v>1299212</v>
      </c>
      <c r="H31" s="88">
        <f t="shared" si="0"/>
        <v>1299212</v>
      </c>
      <c r="I31" s="22"/>
      <c r="J31" s="22"/>
    </row>
    <row r="32" spans="1:10" x14ac:dyDescent="0.25">
      <c r="A32" s="95" t="s">
        <v>255</v>
      </c>
      <c r="B32" s="90" t="s">
        <v>50</v>
      </c>
      <c r="C32" s="91" t="s">
        <v>21</v>
      </c>
      <c r="D32" s="91"/>
      <c r="E32" s="91"/>
      <c r="F32" s="91"/>
      <c r="G32" s="88">
        <f>[1]Könyvtár!$I$63</f>
        <v>118110</v>
      </c>
      <c r="H32" s="88">
        <f t="shared" si="0"/>
        <v>118110</v>
      </c>
      <c r="I32" s="22"/>
      <c r="J32" s="22"/>
    </row>
    <row r="33" spans="1:10" x14ac:dyDescent="0.25">
      <c r="A33" s="95" t="s">
        <v>222</v>
      </c>
      <c r="B33" s="90" t="s">
        <v>147</v>
      </c>
      <c r="C33" s="322" t="s">
        <v>23</v>
      </c>
      <c r="D33" s="322"/>
      <c r="E33" s="322"/>
      <c r="F33" s="322"/>
      <c r="G33" s="88">
        <f>[1]Könyvtár!$I$64</f>
        <v>1340120.02</v>
      </c>
      <c r="H33" s="88">
        <f t="shared" si="0"/>
        <v>1340120.02</v>
      </c>
      <c r="I33" s="22"/>
      <c r="J33" s="22"/>
    </row>
    <row r="34" spans="1:10" x14ac:dyDescent="0.25">
      <c r="A34" s="95" t="s">
        <v>223</v>
      </c>
      <c r="B34" s="106" t="s">
        <v>59</v>
      </c>
      <c r="C34" s="322" t="s">
        <v>60</v>
      </c>
      <c r="D34" s="322"/>
      <c r="E34" s="322"/>
      <c r="F34" s="322"/>
      <c r="G34" s="107">
        <f>[1]Könyvtár!$I$68</f>
        <v>100000</v>
      </c>
      <c r="H34" s="88">
        <v>100000</v>
      </c>
      <c r="I34" s="22"/>
      <c r="J34" s="22"/>
    </row>
    <row r="35" spans="1:10" x14ac:dyDescent="0.25">
      <c r="A35" s="95" t="s">
        <v>244</v>
      </c>
      <c r="B35" s="106" t="s">
        <v>403</v>
      </c>
      <c r="C35" s="91" t="s">
        <v>402</v>
      </c>
      <c r="D35" s="91"/>
      <c r="E35" s="91"/>
      <c r="F35" s="91"/>
      <c r="G35" s="107"/>
      <c r="H35" s="88"/>
      <c r="I35" s="22"/>
      <c r="J35" s="22"/>
    </row>
    <row r="36" spans="1:10" x14ac:dyDescent="0.25">
      <c r="A36" s="98" t="s">
        <v>224</v>
      </c>
      <c r="B36" s="99" t="s">
        <v>31</v>
      </c>
      <c r="C36" s="323" t="s">
        <v>119</v>
      </c>
      <c r="D36" s="323"/>
      <c r="E36" s="323"/>
      <c r="F36" s="323"/>
      <c r="G36" s="100">
        <f>SUM(G21:G34)</f>
        <v>7572046.0199999996</v>
      </c>
      <c r="H36" s="100">
        <f>SUM(H21:H34)</f>
        <v>7572046.0199999996</v>
      </c>
      <c r="I36" s="206"/>
      <c r="J36" s="206"/>
    </row>
    <row r="37" spans="1:10" x14ac:dyDescent="0.25">
      <c r="A37" s="95" t="s">
        <v>346</v>
      </c>
      <c r="B37" s="89" t="s">
        <v>258</v>
      </c>
      <c r="C37" s="91" t="s">
        <v>26</v>
      </c>
      <c r="D37" s="102"/>
      <c r="E37" s="102"/>
      <c r="F37" s="102"/>
      <c r="G37" s="103"/>
      <c r="H37" s="22"/>
      <c r="I37" s="22"/>
      <c r="J37" s="22"/>
    </row>
    <row r="38" spans="1:10" x14ac:dyDescent="0.25">
      <c r="A38" s="95" t="s">
        <v>256</v>
      </c>
      <c r="B38" s="89" t="s">
        <v>259</v>
      </c>
      <c r="C38" s="91" t="s">
        <v>25</v>
      </c>
      <c r="D38" s="102"/>
      <c r="E38" s="102"/>
      <c r="F38" s="102"/>
      <c r="G38" s="103"/>
      <c r="H38" s="22"/>
      <c r="I38" s="22"/>
      <c r="J38" s="22"/>
    </row>
    <row r="39" spans="1:10" x14ac:dyDescent="0.25">
      <c r="A39" s="98" t="s">
        <v>225</v>
      </c>
      <c r="B39" s="99" t="s">
        <v>134</v>
      </c>
      <c r="C39" s="105" t="s">
        <v>121</v>
      </c>
      <c r="D39" s="105"/>
      <c r="E39" s="105"/>
      <c r="F39" s="105"/>
      <c r="G39" s="100">
        <f>SUM(G37:G38)</f>
        <v>0</v>
      </c>
      <c r="H39" s="100">
        <v>0</v>
      </c>
      <c r="I39" s="206"/>
      <c r="J39" s="206"/>
    </row>
    <row r="40" spans="1:10" x14ac:dyDescent="0.25">
      <c r="A40" s="95" t="s">
        <v>226</v>
      </c>
      <c r="B40" s="89" t="s">
        <v>260</v>
      </c>
      <c r="C40" s="91" t="s">
        <v>30</v>
      </c>
      <c r="D40" s="102"/>
      <c r="E40" s="102"/>
      <c r="F40" s="102"/>
      <c r="G40" s="103"/>
      <c r="H40" s="22"/>
      <c r="I40" s="22"/>
      <c r="J40" s="22"/>
    </row>
    <row r="41" spans="1:10" x14ac:dyDescent="0.25">
      <c r="A41" s="95" t="s">
        <v>228</v>
      </c>
      <c r="B41" s="89" t="s">
        <v>261</v>
      </c>
      <c r="C41" s="91" t="s">
        <v>42</v>
      </c>
      <c r="D41" s="102"/>
      <c r="E41" s="102"/>
      <c r="F41" s="102"/>
      <c r="G41" s="103"/>
      <c r="H41" s="22"/>
      <c r="I41" s="22"/>
      <c r="J41" s="22"/>
    </row>
    <row r="42" spans="1:10" x14ac:dyDescent="0.25">
      <c r="A42" s="95" t="s">
        <v>229</v>
      </c>
      <c r="B42" s="89" t="s">
        <v>158</v>
      </c>
      <c r="C42" s="91" t="s">
        <v>157</v>
      </c>
      <c r="D42" s="102"/>
      <c r="E42" s="102"/>
      <c r="F42" s="102"/>
      <c r="G42" s="103"/>
      <c r="H42" s="22"/>
      <c r="I42" s="22"/>
      <c r="J42" s="22"/>
    </row>
    <row r="43" spans="1:10" x14ac:dyDescent="0.25">
      <c r="A43" s="98" t="s">
        <v>230</v>
      </c>
      <c r="B43" s="108" t="s">
        <v>122</v>
      </c>
      <c r="C43" s="105" t="s">
        <v>123</v>
      </c>
      <c r="D43" s="105"/>
      <c r="E43" s="105"/>
      <c r="F43" s="105"/>
      <c r="G43" s="100">
        <f>SUM(G40:G42)</f>
        <v>0</v>
      </c>
      <c r="H43" s="100">
        <v>0</v>
      </c>
      <c r="I43" s="206"/>
      <c r="J43" s="206"/>
    </row>
    <row r="44" spans="1:10" x14ac:dyDescent="0.25">
      <c r="A44" s="95" t="s">
        <v>231</v>
      </c>
      <c r="B44" s="89" t="s">
        <v>262</v>
      </c>
      <c r="C44" s="91" t="s">
        <v>97</v>
      </c>
      <c r="D44" s="102"/>
      <c r="E44" s="102"/>
      <c r="F44" s="102"/>
      <c r="G44" s="107">
        <f>[1]Könyvtár!$I$65</f>
        <v>850000</v>
      </c>
      <c r="H44" s="22"/>
      <c r="I44" s="107">
        <v>850000</v>
      </c>
      <c r="J44" s="22"/>
    </row>
    <row r="45" spans="1:10" x14ac:dyDescent="0.25">
      <c r="A45" s="95" t="s">
        <v>232</v>
      </c>
      <c r="B45" s="89" t="s">
        <v>263</v>
      </c>
      <c r="C45" s="91" t="s">
        <v>36</v>
      </c>
      <c r="D45" s="102"/>
      <c r="E45" s="102"/>
      <c r="F45" s="102"/>
      <c r="G45" s="107">
        <f>[1]Könyvtár!$I$66</f>
        <v>229500</v>
      </c>
      <c r="H45" s="22"/>
      <c r="I45" s="107">
        <v>229500</v>
      </c>
      <c r="J45" s="22"/>
    </row>
    <row r="46" spans="1:10" x14ac:dyDescent="0.25">
      <c r="A46" s="98" t="s">
        <v>233</v>
      </c>
      <c r="B46" s="99" t="s">
        <v>124</v>
      </c>
      <c r="C46" s="105" t="s">
        <v>125</v>
      </c>
      <c r="D46" s="105"/>
      <c r="E46" s="105"/>
      <c r="F46" s="105"/>
      <c r="G46" s="100">
        <f>SUM(G44:G45)</f>
        <v>1079500</v>
      </c>
      <c r="H46" s="100">
        <f>SUM(H43:H45)</f>
        <v>0</v>
      </c>
      <c r="I46" s="100">
        <f>SUM(I44:I45)</f>
        <v>1079500</v>
      </c>
      <c r="J46" s="206"/>
    </row>
    <row r="47" spans="1:10" x14ac:dyDescent="0.25">
      <c r="A47" s="95" t="s">
        <v>347</v>
      </c>
      <c r="B47" s="89" t="s">
        <v>264</v>
      </c>
      <c r="C47" s="91" t="s">
        <v>35</v>
      </c>
      <c r="D47" s="102"/>
      <c r="E47" s="102"/>
      <c r="F47" s="102"/>
      <c r="G47" s="103"/>
      <c r="H47" s="22"/>
      <c r="I47" s="22"/>
      <c r="J47" s="22"/>
    </row>
    <row r="48" spans="1:10" x14ac:dyDescent="0.25">
      <c r="A48" s="95" t="s">
        <v>348</v>
      </c>
      <c r="B48" s="89" t="s">
        <v>149</v>
      </c>
      <c r="C48" s="91" t="s">
        <v>37</v>
      </c>
      <c r="D48" s="91"/>
      <c r="E48" s="91"/>
      <c r="F48" s="91"/>
      <c r="G48" s="107"/>
      <c r="H48" s="22"/>
      <c r="I48" s="22"/>
      <c r="J48" s="22"/>
    </row>
    <row r="49" spans="1:987" x14ac:dyDescent="0.25">
      <c r="A49" s="98" t="s">
        <v>349</v>
      </c>
      <c r="B49" s="99" t="s">
        <v>126</v>
      </c>
      <c r="C49" s="105" t="s">
        <v>127</v>
      </c>
      <c r="D49" s="105"/>
      <c r="E49" s="105"/>
      <c r="F49" s="105"/>
      <c r="G49" s="100">
        <f>SUM(G47:G48)</f>
        <v>0</v>
      </c>
      <c r="H49" s="100">
        <v>0</v>
      </c>
      <c r="I49" s="206"/>
      <c r="J49" s="206"/>
    </row>
    <row r="50" spans="1:987" ht="25.5" x14ac:dyDescent="0.25">
      <c r="A50" s="95" t="s">
        <v>257</v>
      </c>
      <c r="B50" s="89" t="s">
        <v>265</v>
      </c>
      <c r="C50" s="91" t="s">
        <v>153</v>
      </c>
      <c r="D50" s="91"/>
      <c r="E50" s="91"/>
      <c r="F50" s="91"/>
      <c r="G50" s="107"/>
      <c r="H50" s="22"/>
      <c r="I50" s="22"/>
      <c r="J50" s="22"/>
    </row>
    <row r="51" spans="1:987" x14ac:dyDescent="0.25">
      <c r="A51" s="98" t="s">
        <v>350</v>
      </c>
      <c r="B51" s="99" t="s">
        <v>128</v>
      </c>
      <c r="C51" s="105" t="s">
        <v>129</v>
      </c>
      <c r="D51" s="105"/>
      <c r="E51" s="105"/>
      <c r="F51" s="105"/>
      <c r="G51" s="100">
        <f>SUM(G50)</f>
        <v>0</v>
      </c>
      <c r="H51" s="100">
        <v>0</v>
      </c>
      <c r="I51" s="206"/>
      <c r="J51" s="206"/>
    </row>
    <row r="52" spans="1:987" ht="37.15" customHeight="1" x14ac:dyDescent="0.25">
      <c r="A52" s="98" t="s">
        <v>394</v>
      </c>
      <c r="B52" s="104" t="s">
        <v>266</v>
      </c>
      <c r="C52" s="323" t="s">
        <v>267</v>
      </c>
      <c r="D52" s="323"/>
      <c r="E52" s="323"/>
      <c r="F52" s="323"/>
      <c r="G52" s="100">
        <f>G19+G20+G36+G39+G43+G46+G49+G51</f>
        <v>30598023.02</v>
      </c>
      <c r="H52" s="100">
        <f>H19+H20+H36+H39+H43+H46+H49+H51</f>
        <v>29518523.02</v>
      </c>
      <c r="I52" s="100">
        <f>I19+I20+I36+I39+I43+I46+I49+I51</f>
        <v>1079500</v>
      </c>
      <c r="J52" s="206"/>
    </row>
    <row r="53" spans="1:987" ht="13.9" x14ac:dyDescent="0.25">
      <c r="A53" s="96"/>
    </row>
    <row r="54" spans="1:987" ht="22.15" customHeight="1" x14ac:dyDescent="0.25">
      <c r="A54" s="337" t="s">
        <v>268</v>
      </c>
      <c r="B54" s="337"/>
      <c r="C54" s="337"/>
      <c r="D54" s="337"/>
      <c r="E54" s="337"/>
      <c r="F54" s="337"/>
      <c r="G54" s="337"/>
      <c r="H54" s="337"/>
      <c r="I54" s="337"/>
      <c r="J54" s="337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  <c r="HV54" s="86"/>
      <c r="HW54" s="86"/>
      <c r="HX54" s="86"/>
      <c r="HY54" s="86"/>
      <c r="HZ54" s="86"/>
      <c r="IA54" s="86"/>
      <c r="IB54" s="86"/>
      <c r="IC54" s="86"/>
      <c r="ID54" s="86"/>
      <c r="IE54" s="86"/>
      <c r="IF54" s="86"/>
      <c r="IG54" s="86"/>
      <c r="IH54" s="86"/>
      <c r="II54" s="86"/>
      <c r="IJ54" s="86"/>
      <c r="IK54" s="86"/>
      <c r="IL54" s="86"/>
      <c r="IM54" s="86"/>
      <c r="IN54" s="86"/>
      <c r="IO54" s="86"/>
      <c r="IP54" s="86"/>
      <c r="IQ54" s="86"/>
      <c r="IR54" s="86"/>
      <c r="IS54" s="86"/>
      <c r="IT54" s="86"/>
      <c r="IU54" s="86"/>
      <c r="IV54" s="86"/>
      <c r="IW54" s="86"/>
      <c r="IX54" s="86"/>
      <c r="IY54" s="86"/>
      <c r="IZ54" s="86"/>
      <c r="JA54" s="86"/>
      <c r="JB54" s="86"/>
      <c r="JC54" s="86"/>
      <c r="JD54" s="86"/>
      <c r="JE54" s="86"/>
      <c r="JF54" s="86"/>
      <c r="JG54" s="86"/>
      <c r="JH54" s="86"/>
      <c r="JI54" s="86"/>
      <c r="JJ54" s="86"/>
      <c r="JK54" s="86"/>
      <c r="JL54" s="86"/>
      <c r="JM54" s="86"/>
      <c r="JN54" s="86"/>
      <c r="JO54" s="86"/>
      <c r="JP54" s="86"/>
      <c r="JQ54" s="86"/>
      <c r="JR54" s="86"/>
      <c r="JS54" s="86"/>
      <c r="JT54" s="86"/>
      <c r="JU54" s="86"/>
      <c r="JV54" s="86"/>
      <c r="JW54" s="86"/>
      <c r="JX54" s="86"/>
      <c r="JY54" s="86"/>
      <c r="JZ54" s="86"/>
      <c r="KA54" s="86"/>
      <c r="KB54" s="86"/>
      <c r="KC54" s="86"/>
      <c r="KD54" s="86"/>
      <c r="KE54" s="86"/>
      <c r="KF54" s="86"/>
      <c r="KG54" s="86"/>
      <c r="KH54" s="86"/>
      <c r="KI54" s="86"/>
      <c r="KJ54" s="86"/>
      <c r="KK54" s="86"/>
      <c r="KL54" s="86"/>
      <c r="KM54" s="86"/>
      <c r="KN54" s="86"/>
      <c r="KO54" s="86"/>
      <c r="KP54" s="86"/>
      <c r="KQ54" s="86"/>
      <c r="KR54" s="86"/>
      <c r="KS54" s="86"/>
      <c r="KT54" s="86"/>
      <c r="KU54" s="86"/>
      <c r="KV54" s="86"/>
      <c r="KW54" s="86"/>
      <c r="KX54" s="86"/>
      <c r="KY54" s="86"/>
      <c r="KZ54" s="86"/>
      <c r="LA54" s="86"/>
      <c r="LB54" s="86"/>
      <c r="LC54" s="86"/>
      <c r="LD54" s="86"/>
      <c r="LE54" s="86"/>
      <c r="LF54" s="86"/>
      <c r="LG54" s="86"/>
      <c r="LH54" s="86"/>
      <c r="LI54" s="86"/>
      <c r="LJ54" s="86"/>
      <c r="LK54" s="86"/>
      <c r="LL54" s="86"/>
      <c r="LM54" s="86"/>
      <c r="LN54" s="86"/>
      <c r="LO54" s="86"/>
      <c r="LP54" s="86"/>
      <c r="LQ54" s="86"/>
      <c r="LR54" s="86"/>
      <c r="LS54" s="86"/>
      <c r="LT54" s="86"/>
      <c r="LU54" s="86"/>
      <c r="LV54" s="86"/>
      <c r="LW54" s="86"/>
      <c r="LX54" s="86"/>
      <c r="LY54" s="86"/>
      <c r="LZ54" s="86"/>
      <c r="MA54" s="86"/>
      <c r="MB54" s="86"/>
      <c r="MC54" s="86"/>
      <c r="MD54" s="86"/>
      <c r="ME54" s="86"/>
      <c r="MF54" s="86"/>
      <c r="MG54" s="86"/>
      <c r="MH54" s="86"/>
      <c r="MI54" s="86"/>
      <c r="MJ54" s="86"/>
      <c r="MK54" s="86"/>
      <c r="ML54" s="86"/>
      <c r="MM54" s="86"/>
      <c r="MN54" s="86"/>
      <c r="MO54" s="86"/>
      <c r="MP54" s="86"/>
      <c r="MQ54" s="86"/>
      <c r="MR54" s="86"/>
      <c r="MS54" s="86"/>
      <c r="MT54" s="86"/>
      <c r="MU54" s="86"/>
      <c r="MV54" s="86"/>
      <c r="MW54" s="86"/>
      <c r="MX54" s="86"/>
      <c r="MY54" s="86"/>
      <c r="MZ54" s="86"/>
      <c r="NA54" s="86"/>
      <c r="NB54" s="86"/>
      <c r="NC54" s="86"/>
      <c r="ND54" s="86"/>
      <c r="NE54" s="86"/>
      <c r="NF54" s="86"/>
      <c r="NG54" s="86"/>
      <c r="NH54" s="86"/>
      <c r="NI54" s="86"/>
      <c r="NJ54" s="86"/>
      <c r="NK54" s="86"/>
      <c r="NL54" s="86"/>
      <c r="NM54" s="86"/>
      <c r="NN54" s="86"/>
      <c r="NO54" s="86"/>
      <c r="NP54" s="86"/>
      <c r="NQ54" s="86"/>
      <c r="NR54" s="86"/>
      <c r="NS54" s="86"/>
      <c r="NT54" s="86"/>
      <c r="NU54" s="86"/>
      <c r="NV54" s="86"/>
      <c r="NW54" s="86"/>
      <c r="NX54" s="86"/>
      <c r="NY54" s="86"/>
      <c r="NZ54" s="86"/>
      <c r="OA54" s="86"/>
      <c r="OB54" s="86"/>
      <c r="OC54" s="86"/>
      <c r="OD54" s="86"/>
      <c r="OE54" s="86"/>
      <c r="OF54" s="86"/>
      <c r="OG54" s="86"/>
      <c r="OH54" s="86"/>
      <c r="OI54" s="86"/>
      <c r="OJ54" s="86"/>
      <c r="OK54" s="86"/>
      <c r="OL54" s="86"/>
      <c r="OM54" s="86"/>
      <c r="ON54" s="86"/>
      <c r="OO54" s="86"/>
      <c r="OP54" s="86"/>
      <c r="OQ54" s="86"/>
      <c r="OR54" s="86"/>
      <c r="OS54" s="86"/>
      <c r="OT54" s="86"/>
      <c r="OU54" s="86"/>
      <c r="OV54" s="86"/>
      <c r="OW54" s="86"/>
      <c r="OX54" s="86"/>
      <c r="OY54" s="86"/>
      <c r="OZ54" s="86"/>
      <c r="PA54" s="86"/>
      <c r="PB54" s="86"/>
      <c r="PC54" s="86"/>
      <c r="PD54" s="86"/>
      <c r="PE54" s="86"/>
      <c r="PF54" s="86"/>
      <c r="PG54" s="86"/>
      <c r="PH54" s="86"/>
      <c r="PI54" s="86"/>
      <c r="PJ54" s="86"/>
      <c r="PK54" s="86"/>
      <c r="PL54" s="86"/>
      <c r="PM54" s="86"/>
      <c r="PN54" s="86"/>
      <c r="PO54" s="86"/>
      <c r="PP54" s="86"/>
      <c r="PQ54" s="86"/>
      <c r="PR54" s="86"/>
      <c r="PS54" s="86"/>
      <c r="PT54" s="86"/>
      <c r="PU54" s="86"/>
      <c r="PV54" s="86"/>
      <c r="PW54" s="86"/>
      <c r="PX54" s="86"/>
      <c r="PY54" s="86"/>
      <c r="PZ54" s="86"/>
      <c r="QA54" s="86"/>
      <c r="QB54" s="86"/>
      <c r="QC54" s="86"/>
      <c r="QD54" s="86"/>
      <c r="QE54" s="86"/>
      <c r="QF54" s="86"/>
      <c r="QG54" s="86"/>
      <c r="QH54" s="86"/>
      <c r="QI54" s="86"/>
      <c r="QJ54" s="86"/>
      <c r="QK54" s="86"/>
      <c r="QL54" s="86"/>
      <c r="QM54" s="86"/>
      <c r="QN54" s="86"/>
      <c r="QO54" s="86"/>
      <c r="QP54" s="86"/>
      <c r="QQ54" s="86"/>
      <c r="QR54" s="86"/>
      <c r="QS54" s="86"/>
      <c r="QT54" s="86"/>
      <c r="QU54" s="86"/>
      <c r="QV54" s="86"/>
      <c r="QW54" s="86"/>
      <c r="QX54" s="86"/>
      <c r="QY54" s="86"/>
      <c r="QZ54" s="86"/>
      <c r="RA54" s="86"/>
      <c r="RB54" s="86"/>
      <c r="RC54" s="86"/>
      <c r="RD54" s="86"/>
      <c r="RE54" s="86"/>
      <c r="RF54" s="86"/>
      <c r="RG54" s="86"/>
      <c r="RH54" s="86"/>
      <c r="RI54" s="86"/>
      <c r="RJ54" s="86"/>
      <c r="RK54" s="86"/>
      <c r="RL54" s="86"/>
      <c r="RM54" s="86"/>
      <c r="RN54" s="86"/>
      <c r="RO54" s="86"/>
      <c r="RP54" s="86"/>
      <c r="RQ54" s="86"/>
      <c r="RR54" s="86"/>
      <c r="RS54" s="86"/>
      <c r="RT54" s="86"/>
      <c r="RU54" s="86"/>
      <c r="RV54" s="86"/>
      <c r="RW54" s="86"/>
      <c r="RX54" s="86"/>
      <c r="RY54" s="86"/>
      <c r="RZ54" s="86"/>
      <c r="SA54" s="86"/>
      <c r="SB54" s="86"/>
      <c r="SC54" s="86"/>
      <c r="SD54" s="86"/>
      <c r="SE54" s="86"/>
      <c r="SF54" s="86"/>
      <c r="SG54" s="86"/>
      <c r="SH54" s="86"/>
      <c r="SI54" s="86"/>
      <c r="SJ54" s="86"/>
      <c r="SK54" s="86"/>
      <c r="SL54" s="86"/>
      <c r="SM54" s="86"/>
      <c r="SN54" s="86"/>
      <c r="SO54" s="86"/>
      <c r="SP54" s="86"/>
      <c r="SQ54" s="86"/>
      <c r="SR54" s="86"/>
      <c r="SS54" s="86"/>
      <c r="ST54" s="86"/>
      <c r="SU54" s="86"/>
      <c r="SV54" s="86"/>
      <c r="SW54" s="86"/>
      <c r="SX54" s="86"/>
      <c r="SY54" s="86"/>
      <c r="SZ54" s="86"/>
      <c r="TA54" s="86"/>
      <c r="TB54" s="86"/>
      <c r="TC54" s="86"/>
      <c r="TD54" s="86"/>
      <c r="TE54" s="86"/>
      <c r="TF54" s="86"/>
      <c r="TG54" s="86"/>
      <c r="TH54" s="86"/>
      <c r="TI54" s="86"/>
      <c r="TJ54" s="86"/>
      <c r="TK54" s="86"/>
      <c r="TL54" s="86"/>
      <c r="TM54" s="86"/>
      <c r="TN54" s="86"/>
      <c r="TO54" s="86"/>
      <c r="TP54" s="86"/>
      <c r="TQ54" s="86"/>
      <c r="TR54" s="86"/>
      <c r="TS54" s="86"/>
      <c r="TT54" s="86"/>
      <c r="TU54" s="86"/>
      <c r="TV54" s="86"/>
      <c r="TW54" s="86"/>
      <c r="TX54" s="86"/>
      <c r="TY54" s="86"/>
      <c r="TZ54" s="86"/>
      <c r="UA54" s="86"/>
      <c r="UB54" s="86"/>
      <c r="UC54" s="86"/>
      <c r="UD54" s="86"/>
      <c r="UE54" s="86"/>
      <c r="UF54" s="86"/>
      <c r="UG54" s="86"/>
      <c r="UH54" s="86"/>
      <c r="UI54" s="86"/>
      <c r="UJ54" s="86"/>
      <c r="UK54" s="86"/>
      <c r="UL54" s="86"/>
      <c r="UM54" s="86"/>
      <c r="UN54" s="86"/>
      <c r="UO54" s="86"/>
      <c r="UP54" s="86"/>
      <c r="UQ54" s="86"/>
      <c r="UR54" s="86"/>
      <c r="US54" s="86"/>
      <c r="UT54" s="86"/>
      <c r="UU54" s="86"/>
      <c r="UV54" s="86"/>
      <c r="UW54" s="86"/>
      <c r="UX54" s="86"/>
      <c r="UY54" s="86"/>
      <c r="UZ54" s="86"/>
      <c r="VA54" s="86"/>
      <c r="VB54" s="86"/>
      <c r="VC54" s="86"/>
      <c r="VD54" s="86"/>
      <c r="VE54" s="86"/>
      <c r="VF54" s="86"/>
      <c r="VG54" s="86"/>
      <c r="VH54" s="86"/>
      <c r="VI54" s="86"/>
      <c r="VJ54" s="86"/>
      <c r="VK54" s="86"/>
      <c r="VL54" s="86"/>
      <c r="VM54" s="86"/>
      <c r="VN54" s="86"/>
      <c r="VO54" s="86"/>
      <c r="VP54" s="86"/>
      <c r="VQ54" s="86"/>
      <c r="VR54" s="86"/>
      <c r="VS54" s="86"/>
      <c r="VT54" s="86"/>
      <c r="VU54" s="86"/>
      <c r="VV54" s="86"/>
      <c r="VW54" s="86"/>
      <c r="VX54" s="86"/>
      <c r="VY54" s="86"/>
      <c r="VZ54" s="86"/>
      <c r="WA54" s="86"/>
      <c r="WB54" s="86"/>
      <c r="WC54" s="86"/>
      <c r="WD54" s="86"/>
      <c r="WE54" s="86"/>
      <c r="WF54" s="86"/>
      <c r="WG54" s="86"/>
      <c r="WH54" s="86"/>
      <c r="WI54" s="86"/>
      <c r="WJ54" s="86"/>
      <c r="WK54" s="86"/>
      <c r="WL54" s="86"/>
      <c r="WM54" s="86"/>
      <c r="WN54" s="86"/>
      <c r="WO54" s="86"/>
      <c r="WP54" s="86"/>
      <c r="WQ54" s="86"/>
      <c r="WR54" s="86"/>
      <c r="WS54" s="86"/>
      <c r="WT54" s="86"/>
      <c r="WU54" s="86"/>
      <c r="WV54" s="86"/>
      <c r="WW54" s="86"/>
      <c r="WX54" s="86"/>
      <c r="WY54" s="86"/>
      <c r="WZ54" s="86"/>
      <c r="XA54" s="86"/>
      <c r="XB54" s="86"/>
      <c r="XC54" s="86"/>
      <c r="XD54" s="86"/>
      <c r="XE54" s="86"/>
      <c r="XF54" s="86"/>
      <c r="XG54" s="86"/>
      <c r="XH54" s="86"/>
      <c r="XI54" s="86"/>
      <c r="XJ54" s="86"/>
      <c r="XK54" s="86"/>
      <c r="XL54" s="86"/>
      <c r="XM54" s="86"/>
      <c r="XN54" s="86"/>
      <c r="XO54" s="86"/>
      <c r="XP54" s="86"/>
      <c r="XQ54" s="86"/>
      <c r="XR54" s="86"/>
      <c r="XS54" s="86"/>
      <c r="XT54" s="86"/>
      <c r="XU54" s="86"/>
      <c r="XV54" s="86"/>
      <c r="XW54" s="86"/>
      <c r="XX54" s="86"/>
      <c r="XY54" s="86"/>
      <c r="XZ54" s="86"/>
      <c r="YA54" s="86"/>
      <c r="YB54" s="86"/>
      <c r="YC54" s="86"/>
      <c r="YD54" s="86"/>
      <c r="YE54" s="86"/>
      <c r="YF54" s="86"/>
      <c r="YG54" s="86"/>
      <c r="YH54" s="86"/>
      <c r="YI54" s="86"/>
      <c r="YJ54" s="86"/>
      <c r="YK54" s="86"/>
      <c r="YL54" s="86"/>
      <c r="YM54" s="86"/>
      <c r="YN54" s="86"/>
      <c r="YO54" s="86"/>
      <c r="YP54" s="86"/>
      <c r="YQ54" s="86"/>
      <c r="YR54" s="86"/>
      <c r="YS54" s="86"/>
      <c r="YT54" s="86"/>
      <c r="YU54" s="86"/>
      <c r="YV54" s="86"/>
      <c r="YW54" s="86"/>
      <c r="YX54" s="86"/>
      <c r="YY54" s="86"/>
      <c r="YZ54" s="86"/>
      <c r="ZA54" s="86"/>
      <c r="ZB54" s="86"/>
      <c r="ZC54" s="86"/>
      <c r="ZD54" s="86"/>
      <c r="ZE54" s="86"/>
      <c r="ZF54" s="86"/>
      <c r="ZG54" s="86"/>
      <c r="ZH54" s="86"/>
      <c r="ZI54" s="86"/>
      <c r="ZJ54" s="86"/>
      <c r="ZK54" s="86"/>
      <c r="ZL54" s="86"/>
      <c r="ZM54" s="86"/>
      <c r="ZN54" s="86"/>
      <c r="ZO54" s="86"/>
      <c r="ZP54" s="86"/>
      <c r="ZQ54" s="86"/>
      <c r="ZR54" s="86"/>
      <c r="ZS54" s="86"/>
      <c r="ZT54" s="86"/>
      <c r="ZU54" s="86"/>
      <c r="ZV54" s="86"/>
      <c r="ZW54" s="86"/>
      <c r="ZX54" s="86"/>
      <c r="ZY54" s="86"/>
      <c r="ZZ54" s="86"/>
      <c r="AAA54" s="86"/>
      <c r="AAB54" s="86"/>
      <c r="AAC54" s="86"/>
      <c r="AAD54" s="86"/>
      <c r="AAE54" s="86"/>
      <c r="AAF54" s="86"/>
      <c r="AAG54" s="86"/>
      <c r="AAH54" s="86"/>
      <c r="AAI54" s="86"/>
      <c r="AAJ54" s="86"/>
      <c r="AAK54" s="86"/>
      <c r="AAL54" s="86"/>
      <c r="AAM54" s="86"/>
      <c r="AAN54" s="86"/>
      <c r="AAO54" s="86"/>
      <c r="AAP54" s="86"/>
      <c r="AAQ54" s="86"/>
      <c r="AAR54" s="86"/>
      <c r="AAS54" s="86"/>
      <c r="AAT54" s="86"/>
      <c r="AAU54" s="86"/>
      <c r="AAV54" s="86"/>
      <c r="AAW54" s="86"/>
      <c r="AAX54" s="86"/>
      <c r="AAY54" s="86"/>
      <c r="AAZ54" s="86"/>
      <c r="ABA54" s="86"/>
      <c r="ABB54" s="86"/>
      <c r="ABC54" s="86"/>
      <c r="ABD54" s="86"/>
      <c r="ABE54" s="86"/>
      <c r="ABF54" s="86"/>
      <c r="ABG54" s="86"/>
      <c r="ABH54" s="86"/>
      <c r="ABI54" s="86"/>
      <c r="ABJ54" s="86"/>
      <c r="ABK54" s="86"/>
      <c r="ABL54" s="86"/>
      <c r="ABM54" s="86"/>
      <c r="ABN54" s="86"/>
      <c r="ABO54" s="86"/>
      <c r="ABP54" s="86"/>
      <c r="ABQ54" s="86"/>
      <c r="ABR54" s="86"/>
      <c r="ABS54" s="86"/>
      <c r="ABT54" s="86"/>
      <c r="ABU54" s="86"/>
      <c r="ABV54" s="86"/>
      <c r="ABW54" s="86"/>
      <c r="ABX54" s="86"/>
      <c r="ABY54" s="86"/>
      <c r="ABZ54" s="86"/>
      <c r="ACA54" s="86"/>
      <c r="ACB54" s="86"/>
      <c r="ACC54" s="86"/>
      <c r="ACD54" s="86"/>
      <c r="ACE54" s="86"/>
      <c r="ACF54" s="86"/>
      <c r="ACG54" s="86"/>
      <c r="ACH54" s="86"/>
      <c r="ACI54" s="86"/>
      <c r="ACJ54" s="86"/>
      <c r="ACK54" s="86"/>
      <c r="ACL54" s="86"/>
      <c r="ACM54" s="86"/>
      <c r="ACN54" s="86"/>
      <c r="ACO54" s="86"/>
      <c r="ACP54" s="86"/>
      <c r="ACQ54" s="86"/>
      <c r="ACR54" s="86"/>
      <c r="ACS54" s="86"/>
      <c r="ACT54" s="86"/>
      <c r="ACU54" s="86"/>
      <c r="ACV54" s="86"/>
      <c r="ACW54" s="86"/>
      <c r="ACX54" s="86"/>
      <c r="ACY54" s="86"/>
      <c r="ACZ54" s="86"/>
      <c r="ADA54" s="86"/>
      <c r="ADB54" s="86"/>
      <c r="ADC54" s="86"/>
      <c r="ADD54" s="86"/>
      <c r="ADE54" s="86"/>
      <c r="ADF54" s="86"/>
      <c r="ADG54" s="86"/>
      <c r="ADH54" s="86"/>
      <c r="ADI54" s="86"/>
      <c r="ADJ54" s="86"/>
      <c r="ADK54" s="86"/>
      <c r="ADL54" s="86"/>
      <c r="ADM54" s="86"/>
      <c r="ADN54" s="86"/>
      <c r="ADO54" s="86"/>
      <c r="ADP54" s="86"/>
      <c r="ADQ54" s="86"/>
      <c r="ADR54" s="86"/>
      <c r="ADS54" s="86"/>
      <c r="ADT54" s="86"/>
      <c r="ADU54" s="86"/>
      <c r="ADV54" s="86"/>
      <c r="ADW54" s="86"/>
      <c r="ADX54" s="86"/>
      <c r="ADY54" s="86"/>
      <c r="ADZ54" s="86"/>
      <c r="AEA54" s="86"/>
      <c r="AEB54" s="86"/>
      <c r="AEC54" s="86"/>
      <c r="AED54" s="86"/>
      <c r="AEE54" s="86"/>
      <c r="AEF54" s="86"/>
      <c r="AEG54" s="86"/>
      <c r="AEH54" s="86"/>
      <c r="AEI54" s="86"/>
      <c r="AEJ54" s="86"/>
      <c r="AEK54" s="86"/>
      <c r="AEL54" s="86"/>
      <c r="AEM54" s="86"/>
      <c r="AEN54" s="86"/>
      <c r="AEO54" s="86"/>
      <c r="AEP54" s="86"/>
      <c r="AEQ54" s="86"/>
      <c r="AER54" s="86"/>
      <c r="AES54" s="86"/>
      <c r="AET54" s="86"/>
      <c r="AEU54" s="86"/>
      <c r="AEV54" s="86"/>
      <c r="AEW54" s="86"/>
      <c r="AEX54" s="86"/>
      <c r="AEY54" s="86"/>
      <c r="AEZ54" s="86"/>
      <c r="AFA54" s="86"/>
      <c r="AFB54" s="86"/>
      <c r="AFC54" s="86"/>
      <c r="AFD54" s="86"/>
      <c r="AFE54" s="86"/>
      <c r="AFF54" s="86"/>
      <c r="AFG54" s="86"/>
      <c r="AFH54" s="86"/>
      <c r="AFI54" s="86"/>
      <c r="AFJ54" s="86"/>
      <c r="AFK54" s="86"/>
      <c r="AFL54" s="86"/>
      <c r="AFM54" s="86"/>
      <c r="AFN54" s="86"/>
      <c r="AFO54" s="86"/>
      <c r="AFP54" s="86"/>
      <c r="AFQ54" s="86"/>
      <c r="AFR54" s="86"/>
      <c r="AFS54" s="86"/>
      <c r="AFT54" s="86"/>
      <c r="AFU54" s="86"/>
      <c r="AFV54" s="86"/>
      <c r="AFW54" s="86"/>
      <c r="AFX54" s="86"/>
      <c r="AFY54" s="86"/>
      <c r="AFZ54" s="86"/>
      <c r="AGA54" s="86"/>
      <c r="AGB54" s="86"/>
      <c r="AGC54" s="86"/>
      <c r="AGD54" s="86"/>
      <c r="AGE54" s="86"/>
      <c r="AGF54" s="86"/>
      <c r="AGG54" s="86"/>
      <c r="AGH54" s="86"/>
      <c r="AGI54" s="86"/>
      <c r="AGJ54" s="86"/>
      <c r="AGK54" s="86"/>
      <c r="AGL54" s="86"/>
      <c r="AGM54" s="86"/>
      <c r="AGN54" s="86"/>
      <c r="AGO54" s="86"/>
      <c r="AGP54" s="86"/>
      <c r="AGQ54" s="86"/>
      <c r="AGR54" s="86"/>
      <c r="AGS54" s="86"/>
      <c r="AGT54" s="86"/>
      <c r="AGU54" s="86"/>
      <c r="AGV54" s="86"/>
      <c r="AGW54" s="86"/>
      <c r="AGX54" s="86"/>
      <c r="AGY54" s="86"/>
      <c r="AGZ54" s="86"/>
      <c r="AHA54" s="86"/>
      <c r="AHB54" s="86"/>
      <c r="AHC54" s="86"/>
      <c r="AHD54" s="86"/>
      <c r="AHE54" s="86"/>
      <c r="AHF54" s="86"/>
      <c r="AHG54" s="86"/>
      <c r="AHH54" s="86"/>
      <c r="AHI54" s="86"/>
      <c r="AHJ54" s="86"/>
      <c r="AHK54" s="86"/>
      <c r="AHL54" s="86"/>
      <c r="AHM54" s="86"/>
      <c r="AHN54" s="86"/>
      <c r="AHO54" s="86"/>
      <c r="AHP54" s="86"/>
      <c r="AHQ54" s="86"/>
      <c r="AHR54" s="86"/>
      <c r="AHS54" s="86"/>
      <c r="AHT54" s="86"/>
      <c r="AHU54" s="86"/>
      <c r="AHV54" s="86"/>
      <c r="AHW54" s="86"/>
      <c r="AHX54" s="86"/>
      <c r="AHY54" s="86"/>
      <c r="AHZ54" s="86"/>
      <c r="AIA54" s="86"/>
      <c r="AIB54" s="86"/>
      <c r="AIC54" s="86"/>
      <c r="AID54" s="86"/>
      <c r="AIE54" s="86"/>
      <c r="AIF54" s="86"/>
      <c r="AIG54" s="86"/>
      <c r="AIH54" s="86"/>
      <c r="AII54" s="86"/>
      <c r="AIJ54" s="86"/>
      <c r="AIK54" s="86"/>
      <c r="AIL54" s="86"/>
      <c r="AIM54" s="86"/>
      <c r="AIN54" s="86"/>
      <c r="AIO54" s="86"/>
      <c r="AIP54" s="86"/>
      <c r="AIQ54" s="86"/>
      <c r="AIR54" s="86"/>
      <c r="AIS54" s="86"/>
      <c r="AIT54" s="86"/>
      <c r="AIU54" s="86"/>
      <c r="AIV54" s="86"/>
      <c r="AIW54" s="86"/>
      <c r="AIX54" s="86"/>
      <c r="AIY54" s="86"/>
      <c r="AIZ54" s="86"/>
      <c r="AJA54" s="86"/>
      <c r="AJB54" s="86"/>
      <c r="AJC54" s="86"/>
      <c r="AJD54" s="86"/>
      <c r="AJE54" s="86"/>
      <c r="AJF54" s="86"/>
      <c r="AJG54" s="86"/>
      <c r="AJH54" s="86"/>
      <c r="AJI54" s="86"/>
      <c r="AJJ54" s="86"/>
      <c r="AJK54" s="86"/>
      <c r="AJL54" s="86"/>
      <c r="AJM54" s="86"/>
      <c r="AJN54" s="86"/>
      <c r="AJO54" s="86"/>
      <c r="AJP54" s="86"/>
      <c r="AJQ54" s="86"/>
      <c r="AJR54" s="86"/>
      <c r="AJS54" s="86"/>
      <c r="AJT54" s="86"/>
      <c r="AJU54" s="86"/>
      <c r="AJV54" s="86"/>
      <c r="AJW54" s="86"/>
      <c r="AJX54" s="86"/>
      <c r="AJY54" s="86"/>
      <c r="AJZ54" s="86"/>
      <c r="AKA54" s="86"/>
      <c r="AKB54" s="86"/>
      <c r="AKC54" s="86"/>
      <c r="AKD54" s="86"/>
      <c r="AKE54" s="86"/>
      <c r="AKF54" s="86"/>
      <c r="AKG54" s="86"/>
      <c r="AKH54" s="86"/>
      <c r="AKI54" s="86"/>
      <c r="AKJ54" s="86"/>
      <c r="AKK54" s="86"/>
      <c r="AKL54" s="86"/>
      <c r="AKM54" s="86"/>
      <c r="AKN54" s="86"/>
      <c r="AKO54" s="86"/>
      <c r="AKP54" s="86"/>
      <c r="AKQ54" s="86"/>
      <c r="AKR54" s="86"/>
      <c r="AKS54" s="86"/>
      <c r="AKT54" s="86"/>
      <c r="AKU54" s="86"/>
      <c r="AKV54" s="86"/>
      <c r="AKW54" s="86"/>
      <c r="AKX54" s="86"/>
      <c r="AKY54" s="86"/>
    </row>
    <row r="55" spans="1:987" ht="22.15" customHeight="1" x14ac:dyDescent="0.25">
      <c r="A55" s="318" t="s">
        <v>185</v>
      </c>
      <c r="B55" s="319" t="s">
        <v>109</v>
      </c>
      <c r="C55" s="320" t="s">
        <v>206</v>
      </c>
      <c r="D55" s="320"/>
      <c r="E55" s="320"/>
      <c r="F55" s="320"/>
      <c r="G55" s="321" t="s">
        <v>186</v>
      </c>
      <c r="H55" s="333" t="s">
        <v>330</v>
      </c>
      <c r="I55" s="334"/>
      <c r="J55" s="335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6"/>
      <c r="HG55" s="86"/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6"/>
      <c r="HV55" s="86"/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6"/>
      <c r="IK55" s="86"/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  <c r="IW55" s="86"/>
      <c r="IX55" s="86"/>
      <c r="IY55" s="86"/>
      <c r="IZ55" s="86"/>
      <c r="JA55" s="86"/>
      <c r="JB55" s="86"/>
      <c r="JC55" s="86"/>
      <c r="JD55" s="86"/>
      <c r="JE55" s="86"/>
      <c r="JF55" s="86"/>
      <c r="JG55" s="86"/>
      <c r="JH55" s="86"/>
      <c r="JI55" s="86"/>
      <c r="JJ55" s="86"/>
      <c r="JK55" s="86"/>
      <c r="JL55" s="86"/>
      <c r="JM55" s="86"/>
      <c r="JN55" s="86"/>
      <c r="JO55" s="86"/>
      <c r="JP55" s="86"/>
      <c r="JQ55" s="86"/>
      <c r="JR55" s="86"/>
      <c r="JS55" s="86"/>
      <c r="JT55" s="86"/>
      <c r="JU55" s="86"/>
      <c r="JV55" s="86"/>
      <c r="JW55" s="86"/>
      <c r="JX55" s="86"/>
      <c r="JY55" s="86"/>
      <c r="JZ55" s="86"/>
      <c r="KA55" s="86"/>
      <c r="KB55" s="86"/>
      <c r="KC55" s="86"/>
      <c r="KD55" s="86"/>
      <c r="KE55" s="86"/>
      <c r="KF55" s="86"/>
      <c r="KG55" s="86"/>
      <c r="KH55" s="86"/>
      <c r="KI55" s="86"/>
      <c r="KJ55" s="86"/>
      <c r="KK55" s="86"/>
      <c r="KL55" s="86"/>
      <c r="KM55" s="86"/>
      <c r="KN55" s="86"/>
      <c r="KO55" s="86"/>
      <c r="KP55" s="86"/>
      <c r="KQ55" s="86"/>
      <c r="KR55" s="86"/>
      <c r="KS55" s="86"/>
      <c r="KT55" s="86"/>
      <c r="KU55" s="86"/>
      <c r="KV55" s="86"/>
      <c r="KW55" s="86"/>
      <c r="KX55" s="86"/>
      <c r="KY55" s="86"/>
      <c r="KZ55" s="86"/>
      <c r="LA55" s="86"/>
      <c r="LB55" s="86"/>
      <c r="LC55" s="86"/>
      <c r="LD55" s="86"/>
      <c r="LE55" s="86"/>
      <c r="LF55" s="86"/>
      <c r="LG55" s="86"/>
      <c r="LH55" s="86"/>
      <c r="LI55" s="86"/>
      <c r="LJ55" s="86"/>
      <c r="LK55" s="86"/>
      <c r="LL55" s="86"/>
      <c r="LM55" s="86"/>
      <c r="LN55" s="86"/>
      <c r="LO55" s="86"/>
      <c r="LP55" s="86"/>
      <c r="LQ55" s="86"/>
      <c r="LR55" s="86"/>
      <c r="LS55" s="86"/>
      <c r="LT55" s="86"/>
      <c r="LU55" s="86"/>
      <c r="LV55" s="86"/>
      <c r="LW55" s="86"/>
      <c r="LX55" s="86"/>
      <c r="LY55" s="86"/>
      <c r="LZ55" s="86"/>
      <c r="MA55" s="86"/>
      <c r="MB55" s="86"/>
      <c r="MC55" s="86"/>
      <c r="MD55" s="86"/>
      <c r="ME55" s="86"/>
      <c r="MF55" s="86"/>
      <c r="MG55" s="86"/>
      <c r="MH55" s="86"/>
      <c r="MI55" s="86"/>
      <c r="MJ55" s="86"/>
      <c r="MK55" s="86"/>
      <c r="ML55" s="86"/>
      <c r="MM55" s="86"/>
      <c r="MN55" s="86"/>
      <c r="MO55" s="86"/>
      <c r="MP55" s="86"/>
      <c r="MQ55" s="86"/>
      <c r="MR55" s="86"/>
      <c r="MS55" s="86"/>
      <c r="MT55" s="86"/>
      <c r="MU55" s="86"/>
      <c r="MV55" s="86"/>
      <c r="MW55" s="86"/>
      <c r="MX55" s="86"/>
      <c r="MY55" s="86"/>
      <c r="MZ55" s="86"/>
      <c r="NA55" s="86"/>
      <c r="NB55" s="86"/>
      <c r="NC55" s="86"/>
      <c r="ND55" s="86"/>
      <c r="NE55" s="86"/>
      <c r="NF55" s="86"/>
      <c r="NG55" s="86"/>
      <c r="NH55" s="86"/>
      <c r="NI55" s="86"/>
      <c r="NJ55" s="86"/>
      <c r="NK55" s="86"/>
      <c r="NL55" s="86"/>
      <c r="NM55" s="86"/>
      <c r="NN55" s="86"/>
      <c r="NO55" s="86"/>
      <c r="NP55" s="86"/>
      <c r="NQ55" s="86"/>
      <c r="NR55" s="86"/>
      <c r="NS55" s="86"/>
      <c r="NT55" s="86"/>
      <c r="NU55" s="86"/>
      <c r="NV55" s="86"/>
      <c r="NW55" s="86"/>
      <c r="NX55" s="86"/>
      <c r="NY55" s="86"/>
      <c r="NZ55" s="86"/>
      <c r="OA55" s="86"/>
      <c r="OB55" s="86"/>
      <c r="OC55" s="86"/>
      <c r="OD55" s="86"/>
      <c r="OE55" s="86"/>
      <c r="OF55" s="86"/>
      <c r="OG55" s="86"/>
      <c r="OH55" s="86"/>
      <c r="OI55" s="86"/>
      <c r="OJ55" s="86"/>
      <c r="OK55" s="86"/>
      <c r="OL55" s="86"/>
      <c r="OM55" s="86"/>
      <c r="ON55" s="86"/>
      <c r="OO55" s="86"/>
      <c r="OP55" s="86"/>
      <c r="OQ55" s="86"/>
      <c r="OR55" s="86"/>
      <c r="OS55" s="86"/>
      <c r="OT55" s="86"/>
      <c r="OU55" s="86"/>
      <c r="OV55" s="86"/>
      <c r="OW55" s="86"/>
      <c r="OX55" s="86"/>
      <c r="OY55" s="86"/>
      <c r="OZ55" s="86"/>
      <c r="PA55" s="86"/>
      <c r="PB55" s="86"/>
      <c r="PC55" s="86"/>
      <c r="PD55" s="86"/>
      <c r="PE55" s="86"/>
      <c r="PF55" s="86"/>
      <c r="PG55" s="86"/>
      <c r="PH55" s="86"/>
      <c r="PI55" s="86"/>
      <c r="PJ55" s="86"/>
      <c r="PK55" s="86"/>
      <c r="PL55" s="86"/>
      <c r="PM55" s="86"/>
      <c r="PN55" s="86"/>
      <c r="PO55" s="86"/>
      <c r="PP55" s="86"/>
      <c r="PQ55" s="86"/>
      <c r="PR55" s="86"/>
      <c r="PS55" s="86"/>
      <c r="PT55" s="86"/>
      <c r="PU55" s="86"/>
      <c r="PV55" s="86"/>
      <c r="PW55" s="86"/>
      <c r="PX55" s="86"/>
      <c r="PY55" s="86"/>
      <c r="PZ55" s="86"/>
      <c r="QA55" s="86"/>
      <c r="QB55" s="86"/>
      <c r="QC55" s="86"/>
      <c r="QD55" s="86"/>
      <c r="QE55" s="86"/>
      <c r="QF55" s="86"/>
      <c r="QG55" s="86"/>
      <c r="QH55" s="86"/>
      <c r="QI55" s="86"/>
      <c r="QJ55" s="86"/>
      <c r="QK55" s="86"/>
      <c r="QL55" s="86"/>
      <c r="QM55" s="86"/>
      <c r="QN55" s="86"/>
      <c r="QO55" s="86"/>
      <c r="QP55" s="86"/>
      <c r="QQ55" s="86"/>
      <c r="QR55" s="86"/>
      <c r="QS55" s="86"/>
      <c r="QT55" s="86"/>
      <c r="QU55" s="86"/>
      <c r="QV55" s="86"/>
      <c r="QW55" s="86"/>
      <c r="QX55" s="86"/>
      <c r="QY55" s="86"/>
      <c r="QZ55" s="86"/>
      <c r="RA55" s="86"/>
      <c r="RB55" s="86"/>
      <c r="RC55" s="86"/>
      <c r="RD55" s="86"/>
      <c r="RE55" s="86"/>
      <c r="RF55" s="86"/>
      <c r="RG55" s="86"/>
      <c r="RH55" s="86"/>
      <c r="RI55" s="86"/>
      <c r="RJ55" s="86"/>
      <c r="RK55" s="86"/>
      <c r="RL55" s="86"/>
      <c r="RM55" s="86"/>
      <c r="RN55" s="86"/>
      <c r="RO55" s="86"/>
      <c r="RP55" s="86"/>
      <c r="RQ55" s="86"/>
      <c r="RR55" s="86"/>
      <c r="RS55" s="86"/>
      <c r="RT55" s="86"/>
      <c r="RU55" s="86"/>
      <c r="RV55" s="86"/>
      <c r="RW55" s="86"/>
      <c r="RX55" s="86"/>
      <c r="RY55" s="86"/>
      <c r="RZ55" s="86"/>
      <c r="SA55" s="86"/>
      <c r="SB55" s="86"/>
      <c r="SC55" s="86"/>
      <c r="SD55" s="86"/>
      <c r="SE55" s="86"/>
      <c r="SF55" s="86"/>
      <c r="SG55" s="86"/>
      <c r="SH55" s="86"/>
      <c r="SI55" s="86"/>
      <c r="SJ55" s="86"/>
      <c r="SK55" s="86"/>
      <c r="SL55" s="86"/>
      <c r="SM55" s="86"/>
      <c r="SN55" s="86"/>
      <c r="SO55" s="86"/>
      <c r="SP55" s="86"/>
      <c r="SQ55" s="86"/>
      <c r="SR55" s="86"/>
      <c r="SS55" s="86"/>
      <c r="ST55" s="86"/>
      <c r="SU55" s="86"/>
      <c r="SV55" s="86"/>
      <c r="SW55" s="86"/>
      <c r="SX55" s="86"/>
      <c r="SY55" s="86"/>
      <c r="SZ55" s="86"/>
      <c r="TA55" s="86"/>
      <c r="TB55" s="86"/>
      <c r="TC55" s="86"/>
      <c r="TD55" s="86"/>
      <c r="TE55" s="86"/>
      <c r="TF55" s="86"/>
      <c r="TG55" s="86"/>
      <c r="TH55" s="86"/>
      <c r="TI55" s="86"/>
      <c r="TJ55" s="86"/>
      <c r="TK55" s="86"/>
      <c r="TL55" s="86"/>
      <c r="TM55" s="86"/>
      <c r="TN55" s="86"/>
      <c r="TO55" s="86"/>
      <c r="TP55" s="86"/>
      <c r="TQ55" s="86"/>
      <c r="TR55" s="86"/>
      <c r="TS55" s="86"/>
      <c r="TT55" s="86"/>
      <c r="TU55" s="86"/>
      <c r="TV55" s="86"/>
      <c r="TW55" s="86"/>
      <c r="TX55" s="86"/>
      <c r="TY55" s="86"/>
      <c r="TZ55" s="86"/>
      <c r="UA55" s="86"/>
      <c r="UB55" s="86"/>
      <c r="UC55" s="86"/>
      <c r="UD55" s="86"/>
      <c r="UE55" s="86"/>
      <c r="UF55" s="86"/>
      <c r="UG55" s="86"/>
      <c r="UH55" s="86"/>
      <c r="UI55" s="86"/>
      <c r="UJ55" s="86"/>
      <c r="UK55" s="86"/>
      <c r="UL55" s="86"/>
      <c r="UM55" s="86"/>
      <c r="UN55" s="86"/>
      <c r="UO55" s="86"/>
      <c r="UP55" s="86"/>
      <c r="UQ55" s="86"/>
      <c r="UR55" s="86"/>
      <c r="US55" s="86"/>
      <c r="UT55" s="86"/>
      <c r="UU55" s="86"/>
      <c r="UV55" s="86"/>
      <c r="UW55" s="86"/>
      <c r="UX55" s="86"/>
      <c r="UY55" s="86"/>
      <c r="UZ55" s="86"/>
      <c r="VA55" s="86"/>
      <c r="VB55" s="86"/>
      <c r="VC55" s="86"/>
      <c r="VD55" s="86"/>
      <c r="VE55" s="86"/>
      <c r="VF55" s="86"/>
      <c r="VG55" s="86"/>
      <c r="VH55" s="86"/>
      <c r="VI55" s="86"/>
      <c r="VJ55" s="86"/>
      <c r="VK55" s="86"/>
      <c r="VL55" s="86"/>
      <c r="VM55" s="86"/>
      <c r="VN55" s="86"/>
      <c r="VO55" s="86"/>
      <c r="VP55" s="86"/>
      <c r="VQ55" s="86"/>
      <c r="VR55" s="86"/>
      <c r="VS55" s="86"/>
      <c r="VT55" s="86"/>
      <c r="VU55" s="86"/>
      <c r="VV55" s="86"/>
      <c r="VW55" s="86"/>
      <c r="VX55" s="86"/>
      <c r="VY55" s="86"/>
      <c r="VZ55" s="86"/>
      <c r="WA55" s="86"/>
      <c r="WB55" s="86"/>
      <c r="WC55" s="86"/>
      <c r="WD55" s="86"/>
      <c r="WE55" s="86"/>
      <c r="WF55" s="86"/>
      <c r="WG55" s="86"/>
      <c r="WH55" s="86"/>
      <c r="WI55" s="86"/>
      <c r="WJ55" s="86"/>
      <c r="WK55" s="86"/>
      <c r="WL55" s="86"/>
      <c r="WM55" s="86"/>
      <c r="WN55" s="86"/>
      <c r="WO55" s="86"/>
      <c r="WP55" s="86"/>
      <c r="WQ55" s="86"/>
      <c r="WR55" s="86"/>
      <c r="WS55" s="86"/>
      <c r="WT55" s="86"/>
      <c r="WU55" s="86"/>
      <c r="WV55" s="86"/>
      <c r="WW55" s="86"/>
      <c r="WX55" s="86"/>
      <c r="WY55" s="86"/>
      <c r="WZ55" s="86"/>
      <c r="XA55" s="86"/>
      <c r="XB55" s="86"/>
      <c r="XC55" s="86"/>
      <c r="XD55" s="86"/>
      <c r="XE55" s="86"/>
      <c r="XF55" s="86"/>
      <c r="XG55" s="86"/>
      <c r="XH55" s="86"/>
      <c r="XI55" s="86"/>
      <c r="XJ55" s="86"/>
      <c r="XK55" s="86"/>
      <c r="XL55" s="86"/>
      <c r="XM55" s="86"/>
      <c r="XN55" s="86"/>
      <c r="XO55" s="86"/>
      <c r="XP55" s="86"/>
      <c r="XQ55" s="86"/>
      <c r="XR55" s="86"/>
      <c r="XS55" s="86"/>
      <c r="XT55" s="86"/>
      <c r="XU55" s="86"/>
      <c r="XV55" s="86"/>
      <c r="XW55" s="86"/>
      <c r="XX55" s="86"/>
      <c r="XY55" s="86"/>
      <c r="XZ55" s="86"/>
      <c r="YA55" s="86"/>
      <c r="YB55" s="86"/>
      <c r="YC55" s="86"/>
      <c r="YD55" s="86"/>
      <c r="YE55" s="86"/>
      <c r="YF55" s="86"/>
      <c r="YG55" s="86"/>
      <c r="YH55" s="86"/>
      <c r="YI55" s="86"/>
      <c r="YJ55" s="86"/>
      <c r="YK55" s="86"/>
      <c r="YL55" s="86"/>
      <c r="YM55" s="86"/>
      <c r="YN55" s="86"/>
      <c r="YO55" s="86"/>
      <c r="YP55" s="86"/>
      <c r="YQ55" s="86"/>
      <c r="YR55" s="86"/>
      <c r="YS55" s="86"/>
      <c r="YT55" s="86"/>
      <c r="YU55" s="86"/>
      <c r="YV55" s="86"/>
      <c r="YW55" s="86"/>
      <c r="YX55" s="86"/>
      <c r="YY55" s="86"/>
      <c r="YZ55" s="86"/>
      <c r="ZA55" s="86"/>
      <c r="ZB55" s="86"/>
      <c r="ZC55" s="86"/>
      <c r="ZD55" s="86"/>
      <c r="ZE55" s="86"/>
      <c r="ZF55" s="86"/>
      <c r="ZG55" s="86"/>
      <c r="ZH55" s="86"/>
      <c r="ZI55" s="86"/>
      <c r="ZJ55" s="86"/>
      <c r="ZK55" s="86"/>
      <c r="ZL55" s="86"/>
      <c r="ZM55" s="86"/>
      <c r="ZN55" s="86"/>
      <c r="ZO55" s="86"/>
      <c r="ZP55" s="86"/>
      <c r="ZQ55" s="86"/>
      <c r="ZR55" s="86"/>
      <c r="ZS55" s="86"/>
      <c r="ZT55" s="86"/>
      <c r="ZU55" s="86"/>
      <c r="ZV55" s="86"/>
      <c r="ZW55" s="86"/>
      <c r="ZX55" s="86"/>
      <c r="ZY55" s="86"/>
      <c r="ZZ55" s="86"/>
      <c r="AAA55" s="86"/>
      <c r="AAB55" s="86"/>
      <c r="AAC55" s="86"/>
      <c r="AAD55" s="86"/>
      <c r="AAE55" s="86"/>
      <c r="AAF55" s="86"/>
      <c r="AAG55" s="86"/>
      <c r="AAH55" s="86"/>
      <c r="AAI55" s="86"/>
      <c r="AAJ55" s="86"/>
      <c r="AAK55" s="86"/>
      <c r="AAL55" s="86"/>
      <c r="AAM55" s="86"/>
      <c r="AAN55" s="86"/>
      <c r="AAO55" s="86"/>
      <c r="AAP55" s="86"/>
      <c r="AAQ55" s="86"/>
      <c r="AAR55" s="86"/>
      <c r="AAS55" s="86"/>
      <c r="AAT55" s="86"/>
      <c r="AAU55" s="86"/>
      <c r="AAV55" s="86"/>
      <c r="AAW55" s="86"/>
      <c r="AAX55" s="86"/>
      <c r="AAY55" s="86"/>
      <c r="AAZ55" s="86"/>
      <c r="ABA55" s="86"/>
      <c r="ABB55" s="86"/>
      <c r="ABC55" s="86"/>
      <c r="ABD55" s="86"/>
      <c r="ABE55" s="86"/>
      <c r="ABF55" s="86"/>
      <c r="ABG55" s="86"/>
      <c r="ABH55" s="86"/>
      <c r="ABI55" s="86"/>
      <c r="ABJ55" s="86"/>
      <c r="ABK55" s="86"/>
      <c r="ABL55" s="86"/>
      <c r="ABM55" s="86"/>
      <c r="ABN55" s="86"/>
      <c r="ABO55" s="86"/>
      <c r="ABP55" s="86"/>
      <c r="ABQ55" s="86"/>
      <c r="ABR55" s="86"/>
      <c r="ABS55" s="86"/>
      <c r="ABT55" s="86"/>
      <c r="ABU55" s="86"/>
      <c r="ABV55" s="86"/>
      <c r="ABW55" s="86"/>
      <c r="ABX55" s="86"/>
      <c r="ABY55" s="86"/>
      <c r="ABZ55" s="86"/>
      <c r="ACA55" s="86"/>
      <c r="ACB55" s="86"/>
      <c r="ACC55" s="86"/>
      <c r="ACD55" s="86"/>
      <c r="ACE55" s="86"/>
      <c r="ACF55" s="86"/>
      <c r="ACG55" s="86"/>
      <c r="ACH55" s="86"/>
      <c r="ACI55" s="86"/>
      <c r="ACJ55" s="86"/>
      <c r="ACK55" s="86"/>
      <c r="ACL55" s="86"/>
      <c r="ACM55" s="86"/>
      <c r="ACN55" s="86"/>
      <c r="ACO55" s="86"/>
      <c r="ACP55" s="86"/>
      <c r="ACQ55" s="86"/>
      <c r="ACR55" s="86"/>
      <c r="ACS55" s="86"/>
      <c r="ACT55" s="86"/>
      <c r="ACU55" s="86"/>
      <c r="ACV55" s="86"/>
      <c r="ACW55" s="86"/>
      <c r="ACX55" s="86"/>
      <c r="ACY55" s="86"/>
      <c r="ACZ55" s="86"/>
      <c r="ADA55" s="86"/>
      <c r="ADB55" s="86"/>
      <c r="ADC55" s="86"/>
      <c r="ADD55" s="86"/>
      <c r="ADE55" s="86"/>
      <c r="ADF55" s="86"/>
      <c r="ADG55" s="86"/>
      <c r="ADH55" s="86"/>
      <c r="ADI55" s="86"/>
      <c r="ADJ55" s="86"/>
      <c r="ADK55" s="86"/>
      <c r="ADL55" s="86"/>
      <c r="ADM55" s="86"/>
      <c r="ADN55" s="86"/>
      <c r="ADO55" s="86"/>
      <c r="ADP55" s="86"/>
      <c r="ADQ55" s="86"/>
      <c r="ADR55" s="86"/>
      <c r="ADS55" s="86"/>
      <c r="ADT55" s="86"/>
      <c r="ADU55" s="86"/>
      <c r="ADV55" s="86"/>
      <c r="ADW55" s="86"/>
      <c r="ADX55" s="86"/>
      <c r="ADY55" s="86"/>
      <c r="ADZ55" s="86"/>
      <c r="AEA55" s="86"/>
      <c r="AEB55" s="86"/>
      <c r="AEC55" s="86"/>
      <c r="AED55" s="86"/>
      <c r="AEE55" s="86"/>
      <c r="AEF55" s="86"/>
      <c r="AEG55" s="86"/>
      <c r="AEH55" s="86"/>
      <c r="AEI55" s="86"/>
      <c r="AEJ55" s="86"/>
      <c r="AEK55" s="86"/>
      <c r="AEL55" s="86"/>
      <c r="AEM55" s="86"/>
      <c r="AEN55" s="86"/>
      <c r="AEO55" s="86"/>
      <c r="AEP55" s="86"/>
      <c r="AEQ55" s="86"/>
      <c r="AER55" s="86"/>
      <c r="AES55" s="86"/>
      <c r="AET55" s="86"/>
      <c r="AEU55" s="86"/>
      <c r="AEV55" s="86"/>
      <c r="AEW55" s="86"/>
      <c r="AEX55" s="86"/>
      <c r="AEY55" s="86"/>
      <c r="AEZ55" s="86"/>
      <c r="AFA55" s="86"/>
      <c r="AFB55" s="86"/>
      <c r="AFC55" s="86"/>
      <c r="AFD55" s="86"/>
      <c r="AFE55" s="86"/>
      <c r="AFF55" s="86"/>
      <c r="AFG55" s="86"/>
      <c r="AFH55" s="86"/>
      <c r="AFI55" s="86"/>
      <c r="AFJ55" s="86"/>
      <c r="AFK55" s="86"/>
      <c r="AFL55" s="86"/>
      <c r="AFM55" s="86"/>
      <c r="AFN55" s="86"/>
      <c r="AFO55" s="86"/>
      <c r="AFP55" s="86"/>
      <c r="AFQ55" s="86"/>
      <c r="AFR55" s="86"/>
      <c r="AFS55" s="86"/>
      <c r="AFT55" s="86"/>
      <c r="AFU55" s="86"/>
      <c r="AFV55" s="86"/>
      <c r="AFW55" s="86"/>
      <c r="AFX55" s="86"/>
      <c r="AFY55" s="86"/>
      <c r="AFZ55" s="86"/>
      <c r="AGA55" s="86"/>
      <c r="AGB55" s="86"/>
      <c r="AGC55" s="86"/>
      <c r="AGD55" s="86"/>
      <c r="AGE55" s="86"/>
      <c r="AGF55" s="86"/>
      <c r="AGG55" s="86"/>
      <c r="AGH55" s="86"/>
      <c r="AGI55" s="86"/>
      <c r="AGJ55" s="86"/>
      <c r="AGK55" s="86"/>
      <c r="AGL55" s="86"/>
      <c r="AGM55" s="86"/>
      <c r="AGN55" s="86"/>
      <c r="AGO55" s="86"/>
      <c r="AGP55" s="86"/>
      <c r="AGQ55" s="86"/>
      <c r="AGR55" s="86"/>
      <c r="AGS55" s="86"/>
      <c r="AGT55" s="86"/>
      <c r="AGU55" s="86"/>
      <c r="AGV55" s="86"/>
      <c r="AGW55" s="86"/>
      <c r="AGX55" s="86"/>
      <c r="AGY55" s="86"/>
      <c r="AGZ55" s="86"/>
      <c r="AHA55" s="86"/>
      <c r="AHB55" s="86"/>
      <c r="AHC55" s="86"/>
      <c r="AHD55" s="86"/>
      <c r="AHE55" s="86"/>
      <c r="AHF55" s="86"/>
      <c r="AHG55" s="86"/>
      <c r="AHH55" s="86"/>
      <c r="AHI55" s="86"/>
      <c r="AHJ55" s="86"/>
      <c r="AHK55" s="86"/>
      <c r="AHL55" s="86"/>
      <c r="AHM55" s="86"/>
      <c r="AHN55" s="86"/>
      <c r="AHO55" s="86"/>
      <c r="AHP55" s="86"/>
      <c r="AHQ55" s="86"/>
      <c r="AHR55" s="86"/>
      <c r="AHS55" s="86"/>
      <c r="AHT55" s="86"/>
      <c r="AHU55" s="86"/>
      <c r="AHV55" s="86"/>
      <c r="AHW55" s="86"/>
      <c r="AHX55" s="86"/>
      <c r="AHY55" s="86"/>
      <c r="AHZ55" s="86"/>
      <c r="AIA55" s="86"/>
      <c r="AIB55" s="86"/>
      <c r="AIC55" s="86"/>
      <c r="AID55" s="86"/>
      <c r="AIE55" s="86"/>
      <c r="AIF55" s="86"/>
      <c r="AIG55" s="86"/>
      <c r="AIH55" s="86"/>
      <c r="AII55" s="86"/>
      <c r="AIJ55" s="86"/>
      <c r="AIK55" s="86"/>
      <c r="AIL55" s="86"/>
      <c r="AIM55" s="86"/>
      <c r="AIN55" s="86"/>
      <c r="AIO55" s="86"/>
      <c r="AIP55" s="86"/>
      <c r="AIQ55" s="86"/>
      <c r="AIR55" s="86"/>
      <c r="AIS55" s="86"/>
      <c r="AIT55" s="86"/>
      <c r="AIU55" s="86"/>
      <c r="AIV55" s="86"/>
      <c r="AIW55" s="86"/>
      <c r="AIX55" s="86"/>
      <c r="AIY55" s="86"/>
      <c r="AIZ55" s="86"/>
      <c r="AJA55" s="86"/>
      <c r="AJB55" s="86"/>
      <c r="AJC55" s="86"/>
      <c r="AJD55" s="86"/>
      <c r="AJE55" s="86"/>
      <c r="AJF55" s="86"/>
      <c r="AJG55" s="86"/>
      <c r="AJH55" s="86"/>
      <c r="AJI55" s="86"/>
      <c r="AJJ55" s="86"/>
      <c r="AJK55" s="86"/>
      <c r="AJL55" s="86"/>
      <c r="AJM55" s="86"/>
      <c r="AJN55" s="86"/>
      <c r="AJO55" s="86"/>
      <c r="AJP55" s="86"/>
      <c r="AJQ55" s="86"/>
      <c r="AJR55" s="86"/>
      <c r="AJS55" s="86"/>
      <c r="AJT55" s="86"/>
      <c r="AJU55" s="86"/>
      <c r="AJV55" s="86"/>
      <c r="AJW55" s="86"/>
      <c r="AJX55" s="86"/>
      <c r="AJY55" s="86"/>
      <c r="AJZ55" s="86"/>
      <c r="AKA55" s="86"/>
      <c r="AKB55" s="86"/>
      <c r="AKC55" s="86"/>
      <c r="AKD55" s="86"/>
      <c r="AKE55" s="86"/>
      <c r="AKF55" s="86"/>
      <c r="AKG55" s="86"/>
      <c r="AKH55" s="86"/>
      <c r="AKI55" s="86"/>
      <c r="AKJ55" s="86"/>
      <c r="AKK55" s="86"/>
      <c r="AKL55" s="86"/>
      <c r="AKM55" s="86"/>
      <c r="AKN55" s="86"/>
      <c r="AKO55" s="86"/>
      <c r="AKP55" s="86"/>
      <c r="AKQ55" s="86"/>
      <c r="AKR55" s="86"/>
      <c r="AKS55" s="86"/>
      <c r="AKT55" s="86"/>
      <c r="AKU55" s="86"/>
      <c r="AKV55" s="86"/>
      <c r="AKW55" s="86"/>
      <c r="AKX55" s="86"/>
      <c r="AKY55" s="86"/>
    </row>
    <row r="56" spans="1:987" ht="43.5" customHeight="1" x14ac:dyDescent="0.25">
      <c r="A56" s="318"/>
      <c r="B56" s="319"/>
      <c r="C56" s="320"/>
      <c r="D56" s="320"/>
      <c r="E56" s="320"/>
      <c r="F56" s="320"/>
      <c r="G56" s="321"/>
      <c r="H56" s="231" t="s">
        <v>85</v>
      </c>
      <c r="I56" s="231" t="s">
        <v>86</v>
      </c>
      <c r="J56" s="231" t="s">
        <v>87</v>
      </c>
    </row>
    <row r="57" spans="1:987" x14ac:dyDescent="0.25">
      <c r="A57" s="95" t="s">
        <v>395</v>
      </c>
      <c r="B57" s="90" t="s">
        <v>148</v>
      </c>
      <c r="C57" s="322" t="s">
        <v>55</v>
      </c>
      <c r="D57" s="322"/>
      <c r="E57" s="322"/>
      <c r="F57" s="322"/>
      <c r="G57" s="88"/>
      <c r="H57" s="22"/>
      <c r="I57" s="22"/>
      <c r="J57" s="22"/>
    </row>
    <row r="58" spans="1:987" x14ac:dyDescent="0.25">
      <c r="A58" s="95" t="s">
        <v>404</v>
      </c>
      <c r="B58" s="90" t="s">
        <v>269</v>
      </c>
      <c r="C58" s="322" t="s">
        <v>161</v>
      </c>
      <c r="D58" s="322"/>
      <c r="E58" s="322"/>
      <c r="F58" s="322"/>
      <c r="G58" s="88"/>
      <c r="H58" s="22"/>
      <c r="I58" s="22"/>
      <c r="J58" s="22"/>
    </row>
    <row r="59" spans="1:987" ht="37.15" customHeight="1" x14ac:dyDescent="0.25">
      <c r="A59" s="98" t="s">
        <v>405</v>
      </c>
      <c r="B59" s="104" t="s">
        <v>130</v>
      </c>
      <c r="C59" s="323" t="s">
        <v>131</v>
      </c>
      <c r="D59" s="323"/>
      <c r="E59" s="323"/>
      <c r="F59" s="323"/>
      <c r="G59" s="100">
        <f>SUM(G57:G58)</f>
        <v>0</v>
      </c>
      <c r="H59" s="206"/>
      <c r="I59" s="206"/>
      <c r="J59" s="206"/>
    </row>
    <row r="61" spans="1:987" x14ac:dyDescent="0.25">
      <c r="A61" s="262"/>
      <c r="B61" s="263" t="s">
        <v>314</v>
      </c>
      <c r="C61" s="326"/>
      <c r="D61" s="326"/>
      <c r="E61" s="326"/>
      <c r="F61" s="326"/>
      <c r="G61" s="264">
        <f>G52+G59</f>
        <v>30598023.02</v>
      </c>
      <c r="H61" s="267"/>
      <c r="I61" s="267"/>
      <c r="J61" s="266"/>
    </row>
  </sheetData>
  <mergeCells count="37">
    <mergeCell ref="C61:F61"/>
    <mergeCell ref="A54:J54"/>
    <mergeCell ref="A55:A56"/>
    <mergeCell ref="B55:B56"/>
    <mergeCell ref="C55:F56"/>
    <mergeCell ref="G55:G56"/>
    <mergeCell ref="H55:J55"/>
    <mergeCell ref="C58:F58"/>
    <mergeCell ref="C59:F59"/>
    <mergeCell ref="C16:F16"/>
    <mergeCell ref="C17:F17"/>
    <mergeCell ref="C18:F18"/>
    <mergeCell ref="A1:J1"/>
    <mergeCell ref="C7:F7"/>
    <mergeCell ref="A5:A6"/>
    <mergeCell ref="B5:B6"/>
    <mergeCell ref="C5:F6"/>
    <mergeCell ref="G5:G6"/>
    <mergeCell ref="H5:J5"/>
    <mergeCell ref="A3:J3"/>
    <mergeCell ref="A4:J4"/>
    <mergeCell ref="C11:F11"/>
    <mergeCell ref="C13:F13"/>
    <mergeCell ref="C52:F52"/>
    <mergeCell ref="C34:F34"/>
    <mergeCell ref="C36:F36"/>
    <mergeCell ref="C57:F57"/>
    <mergeCell ref="C27:F27"/>
    <mergeCell ref="C28:F28"/>
    <mergeCell ref="C30:F30"/>
    <mergeCell ref="C31:F31"/>
    <mergeCell ref="C33:F33"/>
    <mergeCell ref="C19:F19"/>
    <mergeCell ref="C20:F20"/>
    <mergeCell ref="C21:F21"/>
    <mergeCell ref="C23:F23"/>
    <mergeCell ref="C24:F24"/>
  </mergeCells>
  <pageMargins left="0.7" right="0.7" top="0.75" bottom="0.75" header="0.3" footer="0.3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workbookViewId="0">
      <selection activeCell="B23" sqref="B23"/>
    </sheetView>
  </sheetViews>
  <sheetFormatPr defaultColWidth="9.140625" defaultRowHeight="12.75" x14ac:dyDescent="0.2"/>
  <cols>
    <col min="1" max="1" width="28.28515625" style="131" customWidth="1"/>
    <col min="2" max="2" width="34.42578125" style="131" customWidth="1"/>
    <col min="3" max="3" width="13.140625" style="152" bestFit="1" customWidth="1"/>
    <col min="4" max="4" width="12.7109375" style="153" bestFit="1" customWidth="1"/>
    <col min="5" max="5" width="14.5703125" style="154" customWidth="1"/>
    <col min="6" max="6" width="12.140625" style="154" bestFit="1" customWidth="1"/>
    <col min="7" max="7" width="12.5703125" style="154" bestFit="1" customWidth="1"/>
    <col min="8" max="8" width="12.140625" style="154" bestFit="1" customWidth="1"/>
    <col min="9" max="9" width="13.28515625" style="152" customWidth="1"/>
    <col min="10" max="10" width="12.85546875" style="152" customWidth="1"/>
    <col min="11" max="11" width="13.28515625" style="152" bestFit="1" customWidth="1"/>
    <col min="12" max="12" width="9.140625" style="131"/>
    <col min="13" max="13" width="10.28515625" style="131" bestFit="1" customWidth="1"/>
    <col min="14" max="16384" width="9.140625" style="131"/>
  </cols>
  <sheetData>
    <row r="1" spans="1:11" x14ac:dyDescent="0.2">
      <c r="A1" s="324" t="s">
        <v>437</v>
      </c>
      <c r="B1" s="324"/>
      <c r="C1" s="324"/>
      <c r="D1" s="324"/>
      <c r="E1" s="324"/>
      <c r="F1" s="324"/>
      <c r="G1" s="324"/>
      <c r="H1" s="324"/>
      <c r="I1" s="324"/>
      <c r="J1" s="324"/>
    </row>
    <row r="2" spans="1:11" ht="13.15" x14ac:dyDescent="0.25">
      <c r="A2" s="227"/>
      <c r="B2" s="227"/>
      <c r="C2" s="227"/>
      <c r="D2" s="227"/>
      <c r="E2" s="227"/>
      <c r="F2" s="227"/>
      <c r="G2" s="227"/>
      <c r="H2" s="227"/>
      <c r="I2" s="227"/>
      <c r="J2" s="227"/>
    </row>
    <row r="3" spans="1:11" ht="13.9" thickBot="1" x14ac:dyDescent="0.3">
      <c r="J3" s="344"/>
      <c r="K3" s="344"/>
    </row>
    <row r="4" spans="1:11" s="155" customFormat="1" x14ac:dyDescent="0.2">
      <c r="A4" s="345" t="s">
        <v>336</v>
      </c>
      <c r="B4" s="347" t="s">
        <v>54</v>
      </c>
      <c r="C4" s="349" t="s">
        <v>124</v>
      </c>
      <c r="D4" s="350"/>
      <c r="E4" s="351"/>
      <c r="F4" s="352" t="s">
        <v>126</v>
      </c>
      <c r="G4" s="350"/>
      <c r="H4" s="351"/>
      <c r="I4" s="349" t="s">
        <v>295</v>
      </c>
      <c r="J4" s="350"/>
      <c r="K4" s="351"/>
    </row>
    <row r="5" spans="1:11" s="155" customFormat="1" ht="26.25" thickBot="1" x14ac:dyDescent="0.25">
      <c r="A5" s="346"/>
      <c r="B5" s="348"/>
      <c r="C5" s="156" t="s">
        <v>296</v>
      </c>
      <c r="D5" s="157" t="s">
        <v>297</v>
      </c>
      <c r="E5" s="158" t="s">
        <v>2</v>
      </c>
      <c r="F5" s="159" t="s">
        <v>296</v>
      </c>
      <c r="G5" s="157" t="s">
        <v>297</v>
      </c>
      <c r="H5" s="158" t="s">
        <v>2</v>
      </c>
      <c r="I5" s="156" t="s">
        <v>296</v>
      </c>
      <c r="J5" s="157" t="s">
        <v>297</v>
      </c>
      <c r="K5" s="158" t="s">
        <v>2</v>
      </c>
    </row>
    <row r="6" spans="1:11" s="167" customFormat="1" x14ac:dyDescent="0.2">
      <c r="A6" s="160" t="s">
        <v>334</v>
      </c>
      <c r="B6" s="161" t="s">
        <v>335</v>
      </c>
      <c r="C6" s="162"/>
      <c r="D6" s="163"/>
      <c r="E6" s="164"/>
      <c r="F6" s="165"/>
      <c r="G6" s="163">
        <v>6388120</v>
      </c>
      <c r="H6" s="164">
        <v>6388120</v>
      </c>
      <c r="I6" s="166"/>
      <c r="J6" s="163"/>
      <c r="K6" s="164">
        <f t="shared" ref="K6" si="0">SUM(I6:J6)</f>
        <v>0</v>
      </c>
    </row>
    <row r="7" spans="1:11" s="167" customFormat="1" x14ac:dyDescent="0.2">
      <c r="A7" s="170" t="s">
        <v>338</v>
      </c>
      <c r="B7" s="168" t="s">
        <v>419</v>
      </c>
      <c r="C7" s="172"/>
      <c r="D7" s="163">
        <v>2000000</v>
      </c>
      <c r="E7" s="164">
        <v>2000000</v>
      </c>
      <c r="F7" s="165"/>
      <c r="G7" s="163"/>
      <c r="H7" s="164"/>
      <c r="I7" s="166"/>
      <c r="J7" s="163"/>
      <c r="K7" s="164"/>
    </row>
    <row r="8" spans="1:11" s="167" customFormat="1" x14ac:dyDescent="0.2">
      <c r="A8" s="160" t="s">
        <v>337</v>
      </c>
      <c r="B8" s="168" t="s">
        <v>369</v>
      </c>
      <c r="C8" s="172"/>
      <c r="D8" s="163">
        <v>6000000</v>
      </c>
      <c r="E8" s="164">
        <v>6000000</v>
      </c>
      <c r="F8" s="169"/>
      <c r="G8" s="163"/>
      <c r="H8" s="164"/>
      <c r="I8" s="166"/>
      <c r="J8" s="163"/>
      <c r="K8" s="164"/>
    </row>
    <row r="9" spans="1:11" s="167" customFormat="1" x14ac:dyDescent="0.2">
      <c r="A9" s="170" t="s">
        <v>338</v>
      </c>
      <c r="B9" s="171" t="s">
        <v>368</v>
      </c>
      <c r="C9" s="169"/>
      <c r="D9" s="172"/>
      <c r="E9" s="173"/>
      <c r="F9" s="174"/>
      <c r="G9" s="172">
        <v>6000000</v>
      </c>
      <c r="H9" s="173">
        <v>6000000</v>
      </c>
      <c r="I9" s="169"/>
      <c r="J9" s="172"/>
      <c r="K9" s="173"/>
    </row>
    <row r="10" spans="1:11" s="167" customFormat="1" x14ac:dyDescent="0.2">
      <c r="A10" s="170" t="s">
        <v>420</v>
      </c>
      <c r="B10" s="171" t="s">
        <v>421</v>
      </c>
      <c r="C10" s="174"/>
      <c r="D10" s="175"/>
      <c r="E10" s="173"/>
      <c r="F10" s="174"/>
      <c r="G10" s="172"/>
      <c r="H10" s="173"/>
      <c r="I10" s="169"/>
      <c r="J10" s="172">
        <v>30000000</v>
      </c>
      <c r="K10" s="173">
        <v>30000000</v>
      </c>
    </row>
    <row r="11" spans="1:11" s="167" customFormat="1" x14ac:dyDescent="0.2">
      <c r="A11" s="170" t="s">
        <v>338</v>
      </c>
      <c r="B11" s="171" t="s">
        <v>389</v>
      </c>
      <c r="C11" s="169"/>
      <c r="D11" s="172"/>
      <c r="E11" s="173"/>
      <c r="F11" s="174"/>
      <c r="G11" s="172">
        <v>20000000</v>
      </c>
      <c r="H11" s="173">
        <v>20000000</v>
      </c>
      <c r="I11" s="169"/>
      <c r="J11" s="172"/>
      <c r="K11" s="173"/>
    </row>
    <row r="12" spans="1:11" s="167" customFormat="1" ht="12.75" customHeight="1" x14ac:dyDescent="0.2">
      <c r="A12" s="170" t="s">
        <v>340</v>
      </c>
      <c r="B12" s="171" t="s">
        <v>372</v>
      </c>
      <c r="C12" s="169"/>
      <c r="D12" s="172">
        <v>7947595</v>
      </c>
      <c r="E12" s="173">
        <f>C12+D12</f>
        <v>7947595</v>
      </c>
      <c r="F12" s="174"/>
      <c r="G12" s="172"/>
      <c r="H12" s="173"/>
      <c r="I12" s="169"/>
      <c r="J12" s="172"/>
      <c r="K12" s="173"/>
    </row>
    <row r="13" spans="1:11" s="167" customFormat="1" ht="12.75" customHeight="1" x14ac:dyDescent="0.2">
      <c r="A13" s="160" t="s">
        <v>373</v>
      </c>
      <c r="B13" s="171" t="s">
        <v>339</v>
      </c>
      <c r="C13" s="169"/>
      <c r="D13" s="174">
        <v>3000000</v>
      </c>
      <c r="E13" s="173">
        <v>3000000</v>
      </c>
      <c r="F13" s="174"/>
      <c r="G13" s="172"/>
      <c r="H13" s="173"/>
      <c r="I13" s="169"/>
      <c r="J13" s="172"/>
      <c r="K13" s="173"/>
    </row>
    <row r="14" spans="1:11" s="167" customFormat="1" ht="12.75" customHeight="1" x14ac:dyDescent="0.2">
      <c r="A14" s="160" t="s">
        <v>370</v>
      </c>
      <c r="B14" s="171" t="s">
        <v>339</v>
      </c>
      <c r="C14" s="169"/>
      <c r="D14" s="174">
        <v>1079500</v>
      </c>
      <c r="E14" s="173">
        <v>1079500</v>
      </c>
      <c r="F14" s="174"/>
      <c r="G14" s="172"/>
      <c r="H14" s="173"/>
      <c r="I14" s="169"/>
      <c r="J14" s="172"/>
      <c r="K14" s="173"/>
    </row>
    <row r="15" spans="1:11" s="167" customFormat="1" ht="25.5" x14ac:dyDescent="0.2">
      <c r="A15" s="170" t="s">
        <v>371</v>
      </c>
      <c r="B15" s="171" t="s">
        <v>339</v>
      </c>
      <c r="C15" s="173"/>
      <c r="D15" s="172">
        <v>4000000</v>
      </c>
      <c r="E15" s="173">
        <v>4000000</v>
      </c>
      <c r="F15" s="174"/>
      <c r="G15" s="172"/>
      <c r="H15" s="173"/>
      <c r="I15" s="169"/>
      <c r="J15" s="172"/>
      <c r="K15" s="173"/>
    </row>
    <row r="16" spans="1:11" s="167" customFormat="1" x14ac:dyDescent="0.2">
      <c r="A16" s="170" t="s">
        <v>338</v>
      </c>
      <c r="B16" s="171" t="s">
        <v>418</v>
      </c>
      <c r="C16" s="169"/>
      <c r="D16" s="172">
        <v>1000000</v>
      </c>
      <c r="E16" s="173">
        <v>1000000</v>
      </c>
      <c r="F16" s="174"/>
      <c r="G16" s="172"/>
      <c r="H16" s="173"/>
      <c r="I16" s="169"/>
      <c r="J16" s="172"/>
      <c r="K16" s="173"/>
    </row>
    <row r="17" spans="1:12" s="167" customFormat="1" ht="13.9" thickBot="1" x14ac:dyDescent="0.3">
      <c r="A17" s="180"/>
      <c r="B17" s="181"/>
      <c r="C17" s="179"/>
      <c r="D17" s="176"/>
      <c r="E17" s="177"/>
      <c r="F17" s="178"/>
      <c r="G17" s="176"/>
      <c r="H17" s="177"/>
      <c r="I17" s="179"/>
      <c r="J17" s="176"/>
      <c r="K17" s="177"/>
    </row>
    <row r="18" spans="1:12" s="189" customFormat="1" ht="13.5" thickBot="1" x14ac:dyDescent="0.25">
      <c r="A18" s="182" t="s">
        <v>279</v>
      </c>
      <c r="B18" s="183"/>
      <c r="C18" s="184">
        <f>SUM(C6:C17)</f>
        <v>0</v>
      </c>
      <c r="D18" s="185">
        <f>SUM(D6:D17)</f>
        <v>25027095</v>
      </c>
      <c r="E18" s="186">
        <f>SUM(E6:E17)</f>
        <v>25027095</v>
      </c>
      <c r="F18" s="187">
        <f t="shared" ref="F18:K18" si="1">SUM(F6:F17)</f>
        <v>0</v>
      </c>
      <c r="G18" s="185">
        <f t="shared" si="1"/>
        <v>32388120</v>
      </c>
      <c r="H18" s="186">
        <f>SUM(H6:H17)</f>
        <v>32388120</v>
      </c>
      <c r="I18" s="184">
        <f t="shared" si="1"/>
        <v>0</v>
      </c>
      <c r="J18" s="185">
        <f t="shared" si="1"/>
        <v>30000000</v>
      </c>
      <c r="K18" s="186">
        <f t="shared" si="1"/>
        <v>30000000</v>
      </c>
      <c r="L18" s="188"/>
    </row>
  </sheetData>
  <mergeCells count="7">
    <mergeCell ref="A1:J1"/>
    <mergeCell ref="J3:K3"/>
    <mergeCell ref="A4:A5"/>
    <mergeCell ref="B4:B5"/>
    <mergeCell ref="C4:E4"/>
    <mergeCell ref="F4:H4"/>
    <mergeCell ref="I4:K4"/>
  </mergeCells>
  <pageMargins left="0.7" right="0.7" top="0.75" bottom="0.75" header="0.3" footer="0.3"/>
  <pageSetup paperSize="9" scale="7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workbookViewId="0">
      <selection activeCell="D4" sqref="D4"/>
    </sheetView>
  </sheetViews>
  <sheetFormatPr defaultColWidth="9.140625" defaultRowHeight="12.75" x14ac:dyDescent="0.2"/>
  <cols>
    <col min="1" max="1" width="26.7109375" style="131" customWidth="1"/>
    <col min="2" max="3" width="14.5703125" style="190" customWidth="1"/>
    <col min="4" max="4" width="14.5703125" style="131" customWidth="1"/>
    <col min="5" max="5" width="48.7109375" style="190" customWidth="1"/>
    <col min="6" max="16384" width="9.140625" style="131"/>
  </cols>
  <sheetData>
    <row r="1" spans="1:10" x14ac:dyDescent="0.2">
      <c r="A1" s="324" t="s">
        <v>436</v>
      </c>
      <c r="B1" s="324"/>
      <c r="C1" s="324"/>
      <c r="D1" s="324"/>
      <c r="E1" s="324"/>
      <c r="F1" s="61"/>
      <c r="G1" s="61"/>
      <c r="H1" s="61"/>
      <c r="I1" s="61"/>
      <c r="J1" s="61"/>
    </row>
    <row r="2" spans="1:10" ht="13.9" thickBot="1" x14ac:dyDescent="0.3"/>
    <row r="3" spans="1:10" s="113" customFormat="1" ht="26.25" thickBot="1" x14ac:dyDescent="0.25">
      <c r="A3" s="191" t="s">
        <v>298</v>
      </c>
      <c r="B3" s="192" t="s">
        <v>296</v>
      </c>
      <c r="C3" s="192" t="s">
        <v>297</v>
      </c>
      <c r="D3" s="192" t="s">
        <v>2</v>
      </c>
      <c r="E3" s="192" t="s">
        <v>299</v>
      </c>
    </row>
    <row r="4" spans="1:10" s="119" customFormat="1" ht="13.5" thickTop="1" x14ac:dyDescent="0.2">
      <c r="A4" s="193" t="s">
        <v>300</v>
      </c>
      <c r="B4" s="194">
        <v>103532318</v>
      </c>
      <c r="C4" s="194"/>
      <c r="D4" s="194">
        <v>103532318</v>
      </c>
      <c r="E4" s="194" t="s">
        <v>301</v>
      </c>
    </row>
    <row r="5" spans="1:10" s="119" customFormat="1" x14ac:dyDescent="0.2">
      <c r="A5" s="193" t="s">
        <v>302</v>
      </c>
      <c r="B5" s="194">
        <v>0</v>
      </c>
      <c r="C5" s="194"/>
      <c r="D5" s="194">
        <f t="shared" ref="D5:D14" si="0">SUM(B5:C5)</f>
        <v>0</v>
      </c>
      <c r="E5" s="194"/>
    </row>
    <row r="6" spans="1:10" s="119" customFormat="1" ht="25.5" x14ac:dyDescent="0.2">
      <c r="A6" s="193" t="s">
        <v>303</v>
      </c>
      <c r="B6" s="194"/>
      <c r="C6" s="194"/>
      <c r="D6" s="194">
        <f t="shared" si="0"/>
        <v>0</v>
      </c>
      <c r="E6" s="194"/>
    </row>
    <row r="7" spans="1:10" s="119" customFormat="1" x14ac:dyDescent="0.2">
      <c r="A7" s="193" t="s">
        <v>305</v>
      </c>
      <c r="B7" s="194"/>
      <c r="C7" s="194">
        <v>10000000</v>
      </c>
      <c r="D7" s="194">
        <f>SUM(B7:C7)</f>
        <v>10000000</v>
      </c>
      <c r="E7" s="194" t="s">
        <v>304</v>
      </c>
    </row>
    <row r="8" spans="1:10" s="119" customFormat="1" ht="13.15" x14ac:dyDescent="0.25">
      <c r="A8" s="193"/>
      <c r="B8" s="194"/>
      <c r="C8" s="194"/>
      <c r="D8" s="194">
        <f t="shared" si="0"/>
        <v>0</v>
      </c>
      <c r="E8" s="194"/>
    </row>
    <row r="9" spans="1:10" s="119" customFormat="1" ht="13.15" x14ac:dyDescent="0.25">
      <c r="A9" s="193"/>
      <c r="B9" s="194"/>
      <c r="C9" s="194"/>
      <c r="D9" s="194">
        <f t="shared" si="0"/>
        <v>0</v>
      </c>
      <c r="E9" s="194"/>
    </row>
    <row r="10" spans="1:10" s="119" customFormat="1" ht="13.15" x14ac:dyDescent="0.25">
      <c r="A10" s="193"/>
      <c r="B10" s="194"/>
      <c r="C10" s="194"/>
      <c r="D10" s="194">
        <f t="shared" si="0"/>
        <v>0</v>
      </c>
      <c r="E10" s="194"/>
    </row>
    <row r="11" spans="1:10" s="119" customFormat="1" ht="13.15" x14ac:dyDescent="0.25">
      <c r="A11" s="193"/>
      <c r="B11" s="194"/>
      <c r="C11" s="194"/>
      <c r="D11" s="194">
        <f t="shared" si="0"/>
        <v>0</v>
      </c>
      <c r="E11" s="194"/>
    </row>
    <row r="12" spans="1:10" s="119" customFormat="1" ht="13.15" x14ac:dyDescent="0.25">
      <c r="A12" s="193"/>
      <c r="B12" s="194"/>
      <c r="C12" s="194"/>
      <c r="D12" s="194">
        <f t="shared" si="0"/>
        <v>0</v>
      </c>
      <c r="E12" s="194"/>
    </row>
    <row r="13" spans="1:10" s="119" customFormat="1" ht="13.15" x14ac:dyDescent="0.25">
      <c r="A13" s="195"/>
      <c r="B13" s="194"/>
      <c r="C13" s="194"/>
      <c r="D13" s="194">
        <f t="shared" si="0"/>
        <v>0</v>
      </c>
      <c r="E13" s="194"/>
    </row>
    <row r="14" spans="1:10" s="119" customFormat="1" ht="13.9" thickBot="1" x14ac:dyDescent="0.3">
      <c r="A14" s="196"/>
      <c r="B14" s="197"/>
      <c r="C14" s="198"/>
      <c r="D14" s="198">
        <f t="shared" si="0"/>
        <v>0</v>
      </c>
      <c r="E14" s="198"/>
    </row>
    <row r="15" spans="1:10" s="130" customFormat="1" ht="13.5" thickBot="1" x14ac:dyDescent="0.25">
      <c r="A15" s="199" t="s">
        <v>279</v>
      </c>
      <c r="B15" s="200">
        <f t="shared" ref="B15:E15" si="1">SUM(B4:B14)</f>
        <v>103532318</v>
      </c>
      <c r="C15" s="200">
        <f t="shared" si="1"/>
        <v>10000000</v>
      </c>
      <c r="D15" s="200">
        <f t="shared" si="1"/>
        <v>113532318</v>
      </c>
      <c r="E15" s="200">
        <f t="shared" si="1"/>
        <v>0</v>
      </c>
    </row>
  </sheetData>
  <mergeCells count="1">
    <mergeCell ref="A1:E1"/>
  </mergeCells>
  <pageMargins left="0.7" right="0.7" top="0.75" bottom="0.75" header="0.3" footer="0.3"/>
  <pageSetup paperSize="9" scale="7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opLeftCell="A10" workbookViewId="0">
      <selection activeCell="O9" sqref="O9"/>
    </sheetView>
  </sheetViews>
  <sheetFormatPr defaultColWidth="9.140625" defaultRowHeight="12.75" x14ac:dyDescent="0.2"/>
  <cols>
    <col min="1" max="1" width="7.7109375" style="131" customWidth="1"/>
    <col min="2" max="2" width="23.85546875" style="131" customWidth="1"/>
    <col min="3" max="3" width="23" style="131" bestFit="1" customWidth="1"/>
    <col min="4" max="4" width="9.140625" style="131" hidden="1" customWidth="1"/>
    <col min="5" max="5" width="12" style="201" hidden="1" customWidth="1"/>
    <col min="6" max="6" width="12" style="190" hidden="1" customWidth="1"/>
    <col min="7" max="7" width="12" style="190" bestFit="1" customWidth="1"/>
    <col min="8" max="9" width="13.7109375" style="190" customWidth="1"/>
    <col min="10" max="12" width="12" style="131" hidden="1" customWidth="1"/>
    <col min="13" max="13" width="9.140625" style="131"/>
    <col min="14" max="14" width="13.140625" style="131" bestFit="1" customWidth="1"/>
    <col min="15" max="16384" width="9.140625" style="131"/>
  </cols>
  <sheetData>
    <row r="1" spans="1:12" x14ac:dyDescent="0.2">
      <c r="B1" s="324" t="s">
        <v>435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1:12" ht="13.9" thickBot="1" x14ac:dyDescent="0.3">
      <c r="B2" s="227"/>
      <c r="C2" s="227"/>
      <c r="D2" s="227"/>
      <c r="E2" s="227"/>
      <c r="F2" s="227"/>
      <c r="K2" s="226"/>
      <c r="L2" s="226"/>
    </row>
    <row r="3" spans="1:12" s="113" customFormat="1" ht="12.75" customHeight="1" thickBot="1" x14ac:dyDescent="0.25">
      <c r="A3" s="353" t="s">
        <v>351</v>
      </c>
      <c r="B3" s="354" t="s">
        <v>276</v>
      </c>
      <c r="C3" s="356" t="s">
        <v>306</v>
      </c>
      <c r="D3" s="358" t="s">
        <v>307</v>
      </c>
      <c r="E3" s="359"/>
      <c r="F3" s="360"/>
      <c r="G3" s="356" t="s">
        <v>310</v>
      </c>
      <c r="H3" s="356" t="s">
        <v>311</v>
      </c>
      <c r="I3" s="356" t="s">
        <v>2</v>
      </c>
      <c r="J3" s="358" t="s">
        <v>309</v>
      </c>
      <c r="K3" s="359"/>
      <c r="L3" s="360"/>
    </row>
    <row r="4" spans="1:12" s="113" customFormat="1" ht="26.25" thickBot="1" x14ac:dyDescent="0.25">
      <c r="A4" s="353"/>
      <c r="B4" s="355"/>
      <c r="C4" s="357"/>
      <c r="D4" s="222" t="s">
        <v>310</v>
      </c>
      <c r="E4" s="223" t="s">
        <v>311</v>
      </c>
      <c r="F4" s="223" t="s">
        <v>2</v>
      </c>
      <c r="G4" s="361"/>
      <c r="H4" s="361"/>
      <c r="I4" s="361"/>
      <c r="J4" s="202" t="s">
        <v>310</v>
      </c>
      <c r="K4" s="192" t="s">
        <v>311</v>
      </c>
      <c r="L4" s="192" t="s">
        <v>2</v>
      </c>
    </row>
    <row r="5" spans="1:12" s="113" customFormat="1" ht="13.5" thickBot="1" x14ac:dyDescent="0.25">
      <c r="A5" s="280">
        <v>1</v>
      </c>
      <c r="B5" s="274" t="s">
        <v>307</v>
      </c>
      <c r="C5" s="275"/>
      <c r="D5" s="275"/>
      <c r="E5" s="275"/>
      <c r="F5" s="275"/>
      <c r="G5" s="275"/>
      <c r="H5" s="275"/>
      <c r="I5" s="275">
        <v>297310827</v>
      </c>
      <c r="J5" s="273"/>
      <c r="K5" s="271"/>
      <c r="L5" s="272"/>
    </row>
    <row r="6" spans="1:12" s="113" customFormat="1" ht="26.25" thickBot="1" x14ac:dyDescent="0.25">
      <c r="A6" s="280">
        <v>2</v>
      </c>
      <c r="B6" s="274" t="s">
        <v>308</v>
      </c>
      <c r="C6" s="275"/>
      <c r="D6" s="275"/>
      <c r="E6" s="275"/>
      <c r="F6" s="275"/>
      <c r="G6" s="276">
        <f>SUM(G7:G17)</f>
        <v>19818706</v>
      </c>
      <c r="H6" s="276">
        <f>SUM(H7:H17)</f>
        <v>4561595</v>
      </c>
      <c r="I6" s="275">
        <f>SUM(I7:I17)</f>
        <v>24380301</v>
      </c>
      <c r="J6" s="273"/>
      <c r="K6" s="271"/>
      <c r="L6" s="272"/>
    </row>
    <row r="7" spans="1:12" s="119" customFormat="1" ht="24" x14ac:dyDescent="0.2">
      <c r="A7" s="277"/>
      <c r="B7" s="281" t="s">
        <v>352</v>
      </c>
      <c r="C7" s="282" t="s">
        <v>375</v>
      </c>
      <c r="D7" s="282"/>
      <c r="E7" s="283"/>
      <c r="F7" s="283">
        <f>SUM(D7:E7)</f>
        <v>0</v>
      </c>
      <c r="G7" s="282">
        <v>7588</v>
      </c>
      <c r="H7" s="283"/>
      <c r="I7" s="283">
        <f>SUM(G7:H7)</f>
        <v>7588</v>
      </c>
      <c r="J7" s="203">
        <f>D7+G7</f>
        <v>7588</v>
      </c>
      <c r="K7" s="194">
        <f>E7+H7</f>
        <v>0</v>
      </c>
      <c r="L7" s="224">
        <f t="shared" ref="L7:L15" si="0">SUM(J7:K7)</f>
        <v>7588</v>
      </c>
    </row>
    <row r="8" spans="1:12" s="119" customFormat="1" x14ac:dyDescent="0.2">
      <c r="A8" s="278"/>
      <c r="B8" s="281"/>
      <c r="C8" s="282" t="s">
        <v>440</v>
      </c>
      <c r="D8" s="282"/>
      <c r="E8" s="283"/>
      <c r="F8" s="283"/>
      <c r="G8" s="282">
        <f>45000+186000</f>
        <v>231000</v>
      </c>
      <c r="H8" s="283"/>
      <c r="I8" s="283">
        <f>G8+H8</f>
        <v>231000</v>
      </c>
      <c r="J8" s="203">
        <f t="shared" ref="J8:K17" si="1">D8+G8</f>
        <v>231000</v>
      </c>
      <c r="K8" s="194">
        <f t="shared" si="1"/>
        <v>0</v>
      </c>
      <c r="L8" s="224">
        <f t="shared" si="0"/>
        <v>231000</v>
      </c>
    </row>
    <row r="9" spans="1:12" s="119" customFormat="1" ht="36" x14ac:dyDescent="0.2">
      <c r="A9" s="278"/>
      <c r="B9" s="281"/>
      <c r="C9" s="282" t="s">
        <v>325</v>
      </c>
      <c r="D9" s="282"/>
      <c r="E9" s="283"/>
      <c r="F9" s="283">
        <f t="shared" ref="F9:F15" si="2">SUM(D9:E9)</f>
        <v>0</v>
      </c>
      <c r="G9" s="282">
        <f>2582743+884010</f>
        <v>3466753</v>
      </c>
      <c r="H9" s="283"/>
      <c r="I9" s="283">
        <f t="shared" ref="I9:I17" si="3">G9+H9</f>
        <v>3466753</v>
      </c>
      <c r="J9" s="203">
        <f t="shared" si="1"/>
        <v>3466753</v>
      </c>
      <c r="K9" s="194">
        <f t="shared" si="1"/>
        <v>0</v>
      </c>
      <c r="L9" s="224">
        <f t="shared" si="0"/>
        <v>3466753</v>
      </c>
    </row>
    <row r="10" spans="1:12" s="119" customFormat="1" x14ac:dyDescent="0.2">
      <c r="A10" s="278"/>
      <c r="B10" s="281"/>
      <c r="C10" s="282" t="s">
        <v>376</v>
      </c>
      <c r="D10" s="282"/>
      <c r="E10" s="283"/>
      <c r="F10" s="283">
        <f t="shared" si="2"/>
        <v>0</v>
      </c>
      <c r="G10" s="282">
        <v>284801</v>
      </c>
      <c r="H10" s="283"/>
      <c r="I10" s="283">
        <f t="shared" si="3"/>
        <v>284801</v>
      </c>
      <c r="J10" s="203">
        <f t="shared" si="1"/>
        <v>284801</v>
      </c>
      <c r="K10" s="194">
        <f t="shared" si="1"/>
        <v>0</v>
      </c>
      <c r="L10" s="224">
        <f t="shared" si="0"/>
        <v>284801</v>
      </c>
    </row>
    <row r="11" spans="1:12" s="119" customFormat="1" ht="24" x14ac:dyDescent="0.2">
      <c r="A11" s="278"/>
      <c r="B11" s="281"/>
      <c r="C11" s="282" t="s">
        <v>326</v>
      </c>
      <c r="D11" s="282"/>
      <c r="E11" s="283"/>
      <c r="F11" s="283">
        <f t="shared" si="2"/>
        <v>0</v>
      </c>
      <c r="G11" s="282">
        <f>3266134+192501</f>
        <v>3458635</v>
      </c>
      <c r="H11" s="283"/>
      <c r="I11" s="283">
        <f t="shared" si="3"/>
        <v>3458635</v>
      </c>
      <c r="J11" s="203">
        <f t="shared" si="1"/>
        <v>3458635</v>
      </c>
      <c r="K11" s="194">
        <f t="shared" si="1"/>
        <v>0</v>
      </c>
      <c r="L11" s="224">
        <f t="shared" si="0"/>
        <v>3458635</v>
      </c>
    </row>
    <row r="12" spans="1:12" s="119" customFormat="1" ht="36" x14ac:dyDescent="0.2">
      <c r="A12" s="278"/>
      <c r="B12" s="281"/>
      <c r="C12" s="282" t="s">
        <v>377</v>
      </c>
      <c r="D12" s="282"/>
      <c r="E12" s="283"/>
      <c r="F12" s="283">
        <f t="shared" si="2"/>
        <v>0</v>
      </c>
      <c r="G12" s="282">
        <v>2710</v>
      </c>
      <c r="H12" s="283"/>
      <c r="I12" s="283">
        <f t="shared" si="3"/>
        <v>2710</v>
      </c>
      <c r="J12" s="203">
        <f t="shared" si="1"/>
        <v>2710</v>
      </c>
      <c r="K12" s="194">
        <f t="shared" si="1"/>
        <v>0</v>
      </c>
      <c r="L12" s="224">
        <f t="shared" si="0"/>
        <v>2710</v>
      </c>
    </row>
    <row r="13" spans="1:12" s="119" customFormat="1" ht="24" x14ac:dyDescent="0.2">
      <c r="A13" s="278"/>
      <c r="B13" s="281"/>
      <c r="C13" s="282" t="s">
        <v>378</v>
      </c>
      <c r="D13" s="282"/>
      <c r="E13" s="283"/>
      <c r="F13" s="283"/>
      <c r="G13" s="282">
        <f>3457605+2662988+230966</f>
        <v>6351559</v>
      </c>
      <c r="H13" s="283">
        <v>4561595</v>
      </c>
      <c r="I13" s="283">
        <f t="shared" si="3"/>
        <v>10913154</v>
      </c>
      <c r="J13" s="203">
        <f t="shared" si="1"/>
        <v>6351559</v>
      </c>
      <c r="K13" s="194"/>
      <c r="L13" s="224"/>
    </row>
    <row r="14" spans="1:12" s="119" customFormat="1" ht="24" x14ac:dyDescent="0.2">
      <c r="A14" s="278"/>
      <c r="B14" s="281"/>
      <c r="C14" s="282" t="s">
        <v>379</v>
      </c>
      <c r="D14" s="282"/>
      <c r="E14" s="283"/>
      <c r="F14" s="283"/>
      <c r="G14" s="282">
        <f>230496+364075</f>
        <v>594571</v>
      </c>
      <c r="H14" s="283"/>
      <c r="I14" s="283">
        <f t="shared" si="3"/>
        <v>594571</v>
      </c>
      <c r="J14" s="203">
        <f t="shared" si="1"/>
        <v>594571</v>
      </c>
      <c r="K14" s="194"/>
      <c r="L14" s="224"/>
    </row>
    <row r="15" spans="1:12" s="119" customFormat="1" ht="24" x14ac:dyDescent="0.2">
      <c r="A15" s="278"/>
      <c r="B15" s="281"/>
      <c r="C15" s="282" t="s">
        <v>441</v>
      </c>
      <c r="D15" s="282"/>
      <c r="E15" s="283"/>
      <c r="F15" s="283">
        <f t="shared" si="2"/>
        <v>0</v>
      </c>
      <c r="G15" s="282">
        <f>17505+501500</f>
        <v>519005</v>
      </c>
      <c r="H15" s="283"/>
      <c r="I15" s="283">
        <f t="shared" si="3"/>
        <v>519005</v>
      </c>
      <c r="J15" s="203">
        <f t="shared" si="1"/>
        <v>519005</v>
      </c>
      <c r="K15" s="194">
        <f t="shared" si="1"/>
        <v>0</v>
      </c>
      <c r="L15" s="224">
        <f t="shared" si="0"/>
        <v>519005</v>
      </c>
    </row>
    <row r="16" spans="1:12" s="119" customFormat="1" ht="36" x14ac:dyDescent="0.2">
      <c r="A16" s="313"/>
      <c r="B16" s="314"/>
      <c r="C16" s="315" t="s">
        <v>442</v>
      </c>
      <c r="D16" s="316"/>
      <c r="E16" s="317"/>
      <c r="F16" s="317"/>
      <c r="G16" s="316">
        <f>436458+3787032</f>
        <v>4223490</v>
      </c>
      <c r="H16" s="317"/>
      <c r="I16" s="283">
        <f t="shared" si="3"/>
        <v>4223490</v>
      </c>
      <c r="J16" s="204">
        <f t="shared" si="1"/>
        <v>4223490</v>
      </c>
      <c r="K16" s="198"/>
      <c r="L16" s="225"/>
    </row>
    <row r="17" spans="1:12" s="119" customFormat="1" ht="24.75" thickBot="1" x14ac:dyDescent="0.25">
      <c r="A17" s="279"/>
      <c r="B17" s="284"/>
      <c r="C17" s="285" t="s">
        <v>443</v>
      </c>
      <c r="D17" s="286"/>
      <c r="E17" s="287"/>
      <c r="F17" s="287"/>
      <c r="G17" s="286">
        <f>246144+432450</f>
        <v>678594</v>
      </c>
      <c r="H17" s="287"/>
      <c r="I17" s="283">
        <f t="shared" si="3"/>
        <v>678594</v>
      </c>
      <c r="J17" s="204">
        <f t="shared" si="1"/>
        <v>678594</v>
      </c>
      <c r="K17" s="198"/>
      <c r="L17" s="225"/>
    </row>
  </sheetData>
  <mergeCells count="9">
    <mergeCell ref="A3:A4"/>
    <mergeCell ref="B1:L1"/>
    <mergeCell ref="B3:B4"/>
    <mergeCell ref="C3:C4"/>
    <mergeCell ref="D3:F3"/>
    <mergeCell ref="J3:L3"/>
    <mergeCell ref="G3:G4"/>
    <mergeCell ref="H3:H4"/>
    <mergeCell ref="I3:I4"/>
  </mergeCells>
  <pageMargins left="0.7" right="0.7" top="0.75" bottom="0.75" header="0.3" footer="0.3"/>
  <pageSetup paperSize="9" scale="9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opLeftCell="A10" workbookViewId="0">
      <selection activeCell="H15" sqref="H15"/>
    </sheetView>
  </sheetViews>
  <sheetFormatPr defaultColWidth="11.5703125" defaultRowHeight="15.75" x14ac:dyDescent="0.25"/>
  <cols>
    <col min="1" max="1" width="28" style="4" customWidth="1"/>
    <col min="2" max="2" width="11.5703125" style="4" customWidth="1"/>
    <col min="3" max="3" width="16.7109375" style="4" bestFit="1" customWidth="1"/>
    <col min="4" max="4" width="6.140625" style="4" customWidth="1"/>
    <col min="5" max="5" width="27.28515625" style="4" customWidth="1"/>
    <col min="6" max="6" width="12.140625" style="4" customWidth="1"/>
    <col min="7" max="7" width="18.5703125" style="23" customWidth="1"/>
    <col min="8" max="8" width="14.140625" style="4" bestFit="1" customWidth="1"/>
    <col min="9" max="16384" width="11.5703125" style="4"/>
  </cols>
  <sheetData>
    <row r="1" spans="1:14" x14ac:dyDescent="0.25">
      <c r="A1" s="324" t="s">
        <v>434</v>
      </c>
      <c r="B1" s="324"/>
      <c r="C1" s="324"/>
      <c r="D1" s="324"/>
      <c r="E1" s="324"/>
      <c r="F1" s="324"/>
      <c r="G1" s="324"/>
      <c r="H1" s="61"/>
      <c r="I1" s="61"/>
      <c r="J1" s="61"/>
      <c r="K1" s="61"/>
      <c r="L1" s="61"/>
      <c r="M1" s="61"/>
      <c r="N1" s="61"/>
    </row>
    <row r="3" spans="1:14" x14ac:dyDescent="0.25">
      <c r="A3" s="362" t="s">
        <v>99</v>
      </c>
      <c r="B3" s="362"/>
      <c r="C3" s="362"/>
      <c r="D3" s="362"/>
      <c r="E3" s="362"/>
      <c r="F3" s="362"/>
      <c r="G3" s="268"/>
    </row>
    <row r="7" spans="1:14" x14ac:dyDescent="0.25">
      <c r="A7" s="363" t="s">
        <v>312</v>
      </c>
      <c r="B7" s="363"/>
      <c r="C7" s="363"/>
      <c r="D7" s="363"/>
      <c r="E7" s="363"/>
      <c r="F7" s="363"/>
      <c r="G7" s="363"/>
    </row>
    <row r="8" spans="1:14" x14ac:dyDescent="0.25">
      <c r="A8" s="363"/>
      <c r="B8" s="363"/>
      <c r="C8" s="363"/>
      <c r="D8" s="363"/>
      <c r="E8" s="363"/>
      <c r="F8" s="363"/>
      <c r="G8" s="363"/>
    </row>
    <row r="9" spans="1:14" x14ac:dyDescent="0.25">
      <c r="A9" s="220"/>
      <c r="B9" s="220"/>
      <c r="C9" s="220"/>
      <c r="D9" s="220"/>
      <c r="E9" s="220"/>
      <c r="F9" s="220"/>
      <c r="G9" s="220"/>
    </row>
    <row r="10" spans="1:14" ht="27" customHeight="1" x14ac:dyDescent="0.25">
      <c r="A10" s="32" t="s">
        <v>109</v>
      </c>
      <c r="B10" s="32" t="s">
        <v>110</v>
      </c>
      <c r="C10" s="29" t="s">
        <v>361</v>
      </c>
      <c r="D10" s="33"/>
      <c r="E10" s="32" t="s">
        <v>109</v>
      </c>
      <c r="F10" s="32" t="s">
        <v>110</v>
      </c>
      <c r="G10" s="29" t="s">
        <v>361</v>
      </c>
    </row>
    <row r="11" spans="1:14" s="5" customFormat="1" x14ac:dyDescent="0.25">
      <c r="A11" s="25" t="s">
        <v>100</v>
      </c>
      <c r="B11" s="25" t="s">
        <v>101</v>
      </c>
      <c r="C11" s="30">
        <f>bev.össz..!G16</f>
        <v>647862434</v>
      </c>
      <c r="D11" s="34"/>
      <c r="E11" s="25" t="s">
        <v>32</v>
      </c>
      <c r="F11" s="25" t="s">
        <v>118</v>
      </c>
      <c r="G11" s="25">
        <f>kiad.össz..!G19</f>
        <v>545290506</v>
      </c>
      <c r="H11" s="3"/>
    </row>
    <row r="12" spans="1:14" s="5" customFormat="1" x14ac:dyDescent="0.25">
      <c r="A12" s="25" t="s">
        <v>102</v>
      </c>
      <c r="B12" s="25" t="s">
        <v>103</v>
      </c>
      <c r="C12" s="25">
        <f>bev.össz..!G23</f>
        <v>101200000</v>
      </c>
      <c r="D12" s="34"/>
      <c r="E12" s="25" t="s">
        <v>95</v>
      </c>
      <c r="F12" s="25" t="s">
        <v>13</v>
      </c>
      <c r="G12" s="25">
        <f>kiad.össz..!G20</f>
        <v>67705145.090000004</v>
      </c>
      <c r="H12" s="3"/>
    </row>
    <row r="13" spans="1:14" s="5" customFormat="1" ht="12.75" x14ac:dyDescent="0.2">
      <c r="A13" s="25" t="s">
        <v>66</v>
      </c>
      <c r="B13" s="25" t="s">
        <v>104</v>
      </c>
      <c r="C13" s="25">
        <f>bev.össz..!G30</f>
        <v>56970565</v>
      </c>
      <c r="D13" s="34"/>
      <c r="E13" s="25" t="s">
        <v>31</v>
      </c>
      <c r="F13" s="25" t="s">
        <v>119</v>
      </c>
      <c r="G13" s="25">
        <f>kiad.össz..!G36</f>
        <v>297406192.65999997</v>
      </c>
    </row>
    <row r="14" spans="1:14" s="5" customFormat="1" ht="12.75" x14ac:dyDescent="0.2">
      <c r="A14" s="25" t="s">
        <v>117</v>
      </c>
      <c r="B14" s="25" t="s">
        <v>111</v>
      </c>
      <c r="C14" s="25">
        <f>bev.össz..!G34</f>
        <v>0</v>
      </c>
      <c r="D14" s="34"/>
      <c r="E14" s="25" t="s">
        <v>120</v>
      </c>
      <c r="F14" s="25" t="s">
        <v>121</v>
      </c>
      <c r="G14" s="25">
        <f>kiad.össz..!G39</f>
        <v>15000000</v>
      </c>
    </row>
    <row r="15" spans="1:14" s="5" customFormat="1" ht="12.75" x14ac:dyDescent="0.2">
      <c r="A15" s="35" t="s">
        <v>112</v>
      </c>
      <c r="B15" s="35"/>
      <c r="C15" s="26">
        <f>SUM(C11:C14)</f>
        <v>806032999</v>
      </c>
      <c r="D15" s="34"/>
      <c r="E15" s="25" t="s">
        <v>122</v>
      </c>
      <c r="F15" s="25" t="s">
        <v>123</v>
      </c>
      <c r="G15" s="25">
        <f>kiad.össz..!G43</f>
        <v>144740830</v>
      </c>
    </row>
    <row r="16" spans="1:14" s="5" customFormat="1" ht="12.75" x14ac:dyDescent="0.2">
      <c r="A16" s="25" t="s">
        <v>113</v>
      </c>
      <c r="B16" s="25" t="s">
        <v>108</v>
      </c>
      <c r="C16" s="25">
        <f>bev.össz..!G18</f>
        <v>0</v>
      </c>
      <c r="D16" s="34"/>
      <c r="E16" s="35" t="s">
        <v>112</v>
      </c>
      <c r="F16" s="35"/>
      <c r="G16" s="26">
        <f>SUM(G11:G15)</f>
        <v>1070142673.75</v>
      </c>
    </row>
    <row r="17" spans="1:8" s="5" customFormat="1" ht="12.75" x14ac:dyDescent="0.2">
      <c r="A17" s="25" t="s">
        <v>67</v>
      </c>
      <c r="B17" s="25" t="s">
        <v>105</v>
      </c>
      <c r="C17" s="25">
        <f>bev.össz..!G32</f>
        <v>30000000</v>
      </c>
      <c r="D17" s="34"/>
      <c r="E17" s="25" t="s">
        <v>124</v>
      </c>
      <c r="F17" s="25" t="s">
        <v>125</v>
      </c>
      <c r="G17" s="25">
        <f>kiad.össz..!G46</f>
        <v>25027094.620000001</v>
      </c>
    </row>
    <row r="18" spans="1:8" s="5" customFormat="1" ht="12.75" x14ac:dyDescent="0.2">
      <c r="A18" s="25" t="s">
        <v>114</v>
      </c>
      <c r="B18" s="25" t="s">
        <v>115</v>
      </c>
      <c r="C18" s="25">
        <f>bev.össz..!G36</f>
        <v>0</v>
      </c>
      <c r="D18" s="34"/>
      <c r="E18" s="25" t="s">
        <v>126</v>
      </c>
      <c r="F18" s="25" t="s">
        <v>127</v>
      </c>
      <c r="G18" s="25">
        <f>kiad.össz..!G49</f>
        <v>62388120.43</v>
      </c>
      <c r="H18" s="24"/>
    </row>
    <row r="19" spans="1:8" s="5" customFormat="1" x14ac:dyDescent="0.25">
      <c r="A19" s="35" t="s">
        <v>116</v>
      </c>
      <c r="B19" s="35"/>
      <c r="C19" s="26">
        <f>SUM(C16:C18)</f>
        <v>30000000</v>
      </c>
      <c r="D19" s="34"/>
      <c r="E19" s="25" t="s">
        <v>128</v>
      </c>
      <c r="F19" s="25" t="s">
        <v>129</v>
      </c>
      <c r="G19" s="25">
        <f>kiad.össz..!G51</f>
        <v>0</v>
      </c>
      <c r="H19" s="3"/>
    </row>
    <row r="20" spans="1:8" s="5" customFormat="1" ht="12.75" x14ac:dyDescent="0.2">
      <c r="A20" s="35" t="s">
        <v>106</v>
      </c>
      <c r="B20" s="35" t="s">
        <v>107</v>
      </c>
      <c r="C20" s="26">
        <f>bev.össz..!G46</f>
        <v>959199757</v>
      </c>
      <c r="D20" s="34"/>
      <c r="E20" s="35" t="s">
        <v>116</v>
      </c>
      <c r="F20" s="35"/>
      <c r="G20" s="26">
        <f>SUM(G17:G19)</f>
        <v>87415215.049999997</v>
      </c>
    </row>
    <row r="21" spans="1:8" s="5" customFormat="1" ht="12.75" x14ac:dyDescent="0.2">
      <c r="A21" s="25"/>
      <c r="B21" s="25"/>
      <c r="C21" s="31"/>
      <c r="D21" s="34"/>
      <c r="E21" s="35" t="s">
        <v>130</v>
      </c>
      <c r="F21" s="35" t="s">
        <v>131</v>
      </c>
      <c r="G21" s="26">
        <f>kiad.össz..!G59</f>
        <v>637674867</v>
      </c>
    </row>
    <row r="22" spans="1:8" s="6" customFormat="1" ht="12.75" x14ac:dyDescent="0.2">
      <c r="A22" s="27"/>
      <c r="B22" s="27"/>
      <c r="C22" s="27"/>
      <c r="D22" s="36"/>
      <c r="E22" s="27"/>
      <c r="F22" s="27"/>
      <c r="G22" s="27"/>
    </row>
    <row r="23" spans="1:8" s="6" customFormat="1" ht="12.75" x14ac:dyDescent="0.2">
      <c r="A23" s="28" t="s">
        <v>133</v>
      </c>
      <c r="B23" s="28"/>
      <c r="C23" s="28">
        <f>C15+C19+C20+C21</f>
        <v>1795232756</v>
      </c>
      <c r="D23" s="37"/>
      <c r="E23" s="28" t="s">
        <v>132</v>
      </c>
      <c r="F23" s="28"/>
      <c r="G23" s="28">
        <f>G16+G20+G21</f>
        <v>1795232755.8</v>
      </c>
      <c r="H23" s="41">
        <f>C23-G23</f>
        <v>0.20000004768371582</v>
      </c>
    </row>
  </sheetData>
  <mergeCells count="4">
    <mergeCell ref="A1:G1"/>
    <mergeCell ref="A3:F3"/>
    <mergeCell ref="A7:G7"/>
    <mergeCell ref="A8:G8"/>
  </mergeCells>
  <pageMargins left="0.70866141732283472" right="0.70866141732283472" top="0.74803149606299213" bottom="0.74803149606299213" header="0.31496062992125984" footer="0.31496062992125984"/>
  <pageSetup paperSize="9" scale="64" firstPageNumber="23" orientation="portrait" useFirstPageNumber="1" r:id="rId1"/>
  <headerFooter>
    <oddFooter>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opLeftCell="A16" workbookViewId="0">
      <selection activeCell="C14" sqref="C14"/>
    </sheetView>
  </sheetViews>
  <sheetFormatPr defaultColWidth="9.140625" defaultRowHeight="12.75" x14ac:dyDescent="0.2"/>
  <cols>
    <col min="1" max="1" width="41.28515625" style="131" customWidth="1"/>
    <col min="2" max="2" width="8.7109375" style="132" bestFit="1" customWidth="1"/>
    <col min="3" max="3" width="7.140625" style="133" bestFit="1" customWidth="1"/>
    <col min="4" max="4" width="9" style="132" bestFit="1" customWidth="1"/>
    <col min="5" max="5" width="8.7109375" style="132" bestFit="1" customWidth="1"/>
    <col min="6" max="6" width="7.5703125" style="132" bestFit="1" customWidth="1"/>
    <col min="7" max="7" width="9" style="132" bestFit="1" customWidth="1"/>
    <col min="8" max="8" width="8.7109375" style="132" bestFit="1" customWidth="1"/>
    <col min="9" max="9" width="7.5703125" style="132" bestFit="1" customWidth="1"/>
    <col min="10" max="10" width="9" style="132" bestFit="1" customWidth="1"/>
    <col min="11" max="11" width="8.7109375" style="132" bestFit="1" customWidth="1"/>
    <col min="12" max="12" width="7.140625" style="132" bestFit="1" customWidth="1"/>
    <col min="13" max="13" width="9" style="132" bestFit="1" customWidth="1"/>
    <col min="14" max="14" width="8.7109375" style="132" bestFit="1" customWidth="1"/>
    <col min="15" max="15" width="7.140625" style="132" bestFit="1" customWidth="1"/>
    <col min="16" max="16" width="9" style="132" bestFit="1" customWidth="1"/>
    <col min="17" max="16384" width="9.140625" style="131"/>
  </cols>
  <sheetData>
    <row r="1" spans="1:16" x14ac:dyDescent="0.2">
      <c r="A1" s="324" t="s">
        <v>433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</row>
    <row r="3" spans="1:16" s="113" customFormat="1" x14ac:dyDescent="0.2">
      <c r="A3" s="354" t="s">
        <v>276</v>
      </c>
      <c r="B3" s="364" t="s">
        <v>277</v>
      </c>
      <c r="C3" s="365"/>
      <c r="D3" s="366"/>
      <c r="E3" s="364" t="s">
        <v>278</v>
      </c>
      <c r="F3" s="365"/>
      <c r="G3" s="366"/>
      <c r="H3" s="364" t="s">
        <v>332</v>
      </c>
      <c r="I3" s="365"/>
      <c r="J3" s="366"/>
      <c r="K3" s="364" t="s">
        <v>331</v>
      </c>
      <c r="L3" s="365"/>
      <c r="M3" s="366"/>
      <c r="N3" s="364" t="s">
        <v>279</v>
      </c>
      <c r="O3" s="365"/>
      <c r="P3" s="366"/>
    </row>
    <row r="4" spans="1:16" s="113" customFormat="1" ht="26.25" thickBot="1" x14ac:dyDescent="0.25">
      <c r="A4" s="367"/>
      <c r="B4" s="114" t="s">
        <v>280</v>
      </c>
      <c r="C4" s="115" t="s">
        <v>281</v>
      </c>
      <c r="D4" s="235" t="s">
        <v>2</v>
      </c>
      <c r="E4" s="114" t="s">
        <v>280</v>
      </c>
      <c r="F4" s="115" t="s">
        <v>281</v>
      </c>
      <c r="G4" s="235" t="s">
        <v>2</v>
      </c>
      <c r="H4" s="114" t="s">
        <v>280</v>
      </c>
      <c r="I4" s="115" t="s">
        <v>281</v>
      </c>
      <c r="J4" s="235" t="s">
        <v>2</v>
      </c>
      <c r="K4" s="114" t="s">
        <v>280</v>
      </c>
      <c r="L4" s="115" t="s">
        <v>281</v>
      </c>
      <c r="M4" s="235" t="s">
        <v>2</v>
      </c>
      <c r="N4" s="114" t="s">
        <v>280</v>
      </c>
      <c r="O4" s="115" t="s">
        <v>281</v>
      </c>
      <c r="P4" s="239" t="s">
        <v>2</v>
      </c>
    </row>
    <row r="5" spans="1:16" s="119" customFormat="1" ht="13.5" thickTop="1" x14ac:dyDescent="0.2">
      <c r="A5" s="116"/>
      <c r="B5" s="117"/>
      <c r="C5" s="118"/>
      <c r="D5" s="236"/>
      <c r="E5" s="117"/>
      <c r="F5" s="118"/>
      <c r="G5" s="236"/>
      <c r="H5" s="117"/>
      <c r="I5" s="118"/>
      <c r="J5" s="236"/>
      <c r="K5" s="117"/>
      <c r="L5" s="118"/>
      <c r="M5" s="236"/>
      <c r="N5" s="117"/>
      <c r="O5" s="118"/>
      <c r="P5" s="240"/>
    </row>
    <row r="6" spans="1:16" s="123" customFormat="1" ht="13.5" x14ac:dyDescent="0.25">
      <c r="A6" s="120" t="s">
        <v>89</v>
      </c>
      <c r="B6" s="121"/>
      <c r="C6" s="122"/>
      <c r="D6" s="237"/>
      <c r="E6" s="121"/>
      <c r="F6" s="122"/>
      <c r="G6" s="237"/>
      <c r="H6" s="121"/>
      <c r="I6" s="122"/>
      <c r="J6" s="237"/>
      <c r="K6" s="121"/>
      <c r="L6" s="122"/>
      <c r="M6" s="237"/>
      <c r="N6" s="121"/>
      <c r="O6" s="122"/>
      <c r="P6" s="241"/>
    </row>
    <row r="7" spans="1:16" s="119" customFormat="1" ht="13.5" x14ac:dyDescent="0.2">
      <c r="A7" s="116" t="s">
        <v>406</v>
      </c>
      <c r="B7" s="117"/>
      <c r="C7" s="118"/>
      <c r="D7" s="236">
        <f t="shared" ref="D7:D11" si="0">SUM(B7:C7)</f>
        <v>0</v>
      </c>
      <c r="E7" s="117">
        <v>1</v>
      </c>
      <c r="F7" s="118"/>
      <c r="G7" s="237">
        <f t="shared" ref="G7" si="1">SUM(E7:F7)</f>
        <v>1</v>
      </c>
      <c r="H7" s="117"/>
      <c r="I7" s="118"/>
      <c r="J7" s="236">
        <f t="shared" ref="J7" si="2">SUM(H7:I7)</f>
        <v>0</v>
      </c>
      <c r="K7" s="117"/>
      <c r="L7" s="118"/>
      <c r="M7" s="236">
        <f t="shared" ref="M7" si="3">SUM(K7:L7)</f>
        <v>0</v>
      </c>
      <c r="N7" s="117">
        <f>B7+E7+H7+K7</f>
        <v>1</v>
      </c>
      <c r="O7" s="118"/>
      <c r="P7" s="241">
        <f t="shared" ref="P7" si="4">SUM(N7:O7)</f>
        <v>1</v>
      </c>
    </row>
    <row r="8" spans="1:16" s="119" customFormat="1" ht="13.5" x14ac:dyDescent="0.2">
      <c r="A8" s="116" t="s">
        <v>284</v>
      </c>
      <c r="B8" s="117"/>
      <c r="C8" s="118"/>
      <c r="D8" s="236">
        <f t="shared" si="0"/>
        <v>0</v>
      </c>
      <c r="E8" s="117">
        <v>1</v>
      </c>
      <c r="F8" s="118"/>
      <c r="G8" s="237">
        <f>SUM(E8:F8)</f>
        <v>1</v>
      </c>
      <c r="H8" s="117"/>
      <c r="I8" s="118"/>
      <c r="J8" s="236"/>
      <c r="K8" s="117"/>
      <c r="L8" s="118"/>
      <c r="M8" s="236"/>
      <c r="N8" s="117">
        <f t="shared" ref="N8:N31" si="5">B8+E8+H8+K8</f>
        <v>1</v>
      </c>
      <c r="O8" s="118"/>
      <c r="P8" s="241">
        <f>G8+J8+M8</f>
        <v>1</v>
      </c>
    </row>
    <row r="9" spans="1:16" s="119" customFormat="1" ht="13.5" x14ac:dyDescent="0.2">
      <c r="A9" s="116" t="s">
        <v>285</v>
      </c>
      <c r="B9" s="117"/>
      <c r="C9" s="118"/>
      <c r="D9" s="236">
        <f t="shared" si="0"/>
        <v>0</v>
      </c>
      <c r="E9" s="117">
        <v>4</v>
      </c>
      <c r="F9" s="118"/>
      <c r="G9" s="237">
        <f>SUM(E9:F9)</f>
        <v>4</v>
      </c>
      <c r="H9" s="117">
        <v>2</v>
      </c>
      <c r="I9" s="118"/>
      <c r="J9" s="237">
        <f>SUM(H9:I9)</f>
        <v>2</v>
      </c>
      <c r="K9" s="117"/>
      <c r="L9" s="118"/>
      <c r="M9" s="236"/>
      <c r="N9" s="117">
        <f t="shared" si="5"/>
        <v>6</v>
      </c>
      <c r="O9" s="118"/>
      <c r="P9" s="241">
        <f t="shared" ref="P9:P31" si="6">G9+J9+M9</f>
        <v>6</v>
      </c>
    </row>
    <row r="10" spans="1:16" s="119" customFormat="1" ht="13.5" x14ac:dyDescent="0.2">
      <c r="A10" s="116" t="s">
        <v>286</v>
      </c>
      <c r="B10" s="117"/>
      <c r="C10" s="118"/>
      <c r="D10" s="236">
        <f t="shared" si="0"/>
        <v>0</v>
      </c>
      <c r="E10" s="117"/>
      <c r="F10" s="118"/>
      <c r="G10" s="236"/>
      <c r="H10" s="117"/>
      <c r="I10" s="118"/>
      <c r="J10" s="236"/>
      <c r="K10" s="117">
        <v>9</v>
      </c>
      <c r="L10" s="118"/>
      <c r="M10" s="237">
        <f>SUM(K10:L10)</f>
        <v>9</v>
      </c>
      <c r="N10" s="117">
        <f t="shared" si="5"/>
        <v>9</v>
      </c>
      <c r="O10" s="118"/>
      <c r="P10" s="241">
        <f t="shared" si="6"/>
        <v>9</v>
      </c>
    </row>
    <row r="11" spans="1:16" s="119" customFormat="1" ht="13.5" x14ac:dyDescent="0.2">
      <c r="A11" s="116" t="s">
        <v>282</v>
      </c>
      <c r="B11" s="117"/>
      <c r="C11" s="118"/>
      <c r="D11" s="236">
        <f t="shared" si="0"/>
        <v>0</v>
      </c>
      <c r="E11" s="117"/>
      <c r="F11" s="118"/>
      <c r="G11" s="236"/>
      <c r="H11" s="117">
        <v>1</v>
      </c>
      <c r="I11" s="118"/>
      <c r="J11" s="237">
        <f>SUM(H11:I11)</f>
        <v>1</v>
      </c>
      <c r="K11" s="117"/>
      <c r="L11" s="118"/>
      <c r="M11" s="236"/>
      <c r="N11" s="117">
        <f t="shared" si="5"/>
        <v>1</v>
      </c>
      <c r="O11" s="118"/>
      <c r="P11" s="241">
        <f t="shared" si="6"/>
        <v>1</v>
      </c>
    </row>
    <row r="12" spans="1:16" s="123" customFormat="1" ht="27" x14ac:dyDescent="0.25">
      <c r="A12" s="120" t="s">
        <v>287</v>
      </c>
      <c r="B12" s="121">
        <f>SUM(B7:B11)</f>
        <v>0</v>
      </c>
      <c r="C12" s="122">
        <f>SUM(C7:C11)</f>
        <v>0</v>
      </c>
      <c r="D12" s="237">
        <f>SUM(D7:D11)</f>
        <v>0</v>
      </c>
      <c r="E12" s="121">
        <f>SUM(E7:E11)</f>
        <v>6</v>
      </c>
      <c r="F12" s="122"/>
      <c r="G12" s="237">
        <f>SUM(G7:G11)</f>
        <v>6</v>
      </c>
      <c r="H12" s="121">
        <f>SUM(H7:H11)</f>
        <v>3</v>
      </c>
      <c r="I12" s="122"/>
      <c r="J12" s="237">
        <f>SUM(J7:J11)</f>
        <v>3</v>
      </c>
      <c r="K12" s="121">
        <f>SUM(K10:K11)</f>
        <v>9</v>
      </c>
      <c r="L12" s="122"/>
      <c r="M12" s="237">
        <f>SUM(M10:M11)</f>
        <v>9</v>
      </c>
      <c r="N12" s="117">
        <f t="shared" si="5"/>
        <v>18</v>
      </c>
      <c r="O12" s="118"/>
      <c r="P12" s="241">
        <f t="shared" si="6"/>
        <v>18</v>
      </c>
    </row>
    <row r="13" spans="1:16" s="119" customFormat="1" ht="13.5" x14ac:dyDescent="0.2">
      <c r="A13" s="124"/>
      <c r="B13" s="125"/>
      <c r="C13" s="126"/>
      <c r="D13" s="238"/>
      <c r="E13" s="125"/>
      <c r="F13" s="126"/>
      <c r="G13" s="236"/>
      <c r="H13" s="117"/>
      <c r="I13" s="118"/>
      <c r="J13" s="236"/>
      <c r="K13" s="117"/>
      <c r="L13" s="118"/>
      <c r="M13" s="236"/>
      <c r="N13" s="117"/>
      <c r="O13" s="118"/>
      <c r="P13" s="241"/>
    </row>
    <row r="14" spans="1:16" s="123" customFormat="1" ht="13.5" x14ac:dyDescent="0.25">
      <c r="A14" s="120" t="s">
        <v>162</v>
      </c>
      <c r="B14" s="121"/>
      <c r="C14" s="122"/>
      <c r="D14" s="237"/>
      <c r="E14" s="121"/>
      <c r="F14" s="122"/>
      <c r="G14" s="237"/>
      <c r="H14" s="121"/>
      <c r="I14" s="122"/>
      <c r="J14" s="237"/>
      <c r="K14" s="121"/>
      <c r="L14" s="122"/>
      <c r="M14" s="237"/>
      <c r="N14" s="117"/>
      <c r="O14" s="118"/>
      <c r="P14" s="241"/>
    </row>
    <row r="15" spans="1:16" s="123" customFormat="1" ht="13.5" x14ac:dyDescent="0.25">
      <c r="A15" s="116" t="s">
        <v>353</v>
      </c>
      <c r="B15" s="117">
        <v>15</v>
      </c>
      <c r="C15" s="122"/>
      <c r="D15" s="237">
        <v>15</v>
      </c>
      <c r="E15" s="121"/>
      <c r="F15" s="122"/>
      <c r="G15" s="237"/>
      <c r="H15" s="117">
        <v>2</v>
      </c>
      <c r="I15" s="122"/>
      <c r="J15" s="237">
        <v>2</v>
      </c>
      <c r="K15" s="121"/>
      <c r="L15" s="122"/>
      <c r="M15" s="237"/>
      <c r="N15" s="117">
        <f t="shared" si="5"/>
        <v>17</v>
      </c>
      <c r="O15" s="118"/>
      <c r="P15" s="241">
        <v>17</v>
      </c>
    </row>
    <row r="16" spans="1:16" s="123" customFormat="1" ht="13.5" x14ac:dyDescent="0.25">
      <c r="A16" s="116" t="s">
        <v>354</v>
      </c>
      <c r="B16" s="117">
        <v>6</v>
      </c>
      <c r="C16" s="122"/>
      <c r="D16" s="237">
        <v>6</v>
      </c>
      <c r="E16" s="121"/>
      <c r="F16" s="122"/>
      <c r="G16" s="237"/>
      <c r="H16" s="117">
        <v>1</v>
      </c>
      <c r="I16" s="122"/>
      <c r="J16" s="237">
        <v>1</v>
      </c>
      <c r="K16" s="121"/>
      <c r="L16" s="122"/>
      <c r="M16" s="237"/>
      <c r="N16" s="117">
        <f t="shared" si="5"/>
        <v>7</v>
      </c>
      <c r="O16" s="118"/>
      <c r="P16" s="241">
        <f>D16+G16+J16+M16</f>
        <v>7</v>
      </c>
    </row>
    <row r="17" spans="1:16" s="123" customFormat="1" ht="13.5" x14ac:dyDescent="0.25">
      <c r="A17" s="288" t="s">
        <v>355</v>
      </c>
      <c r="B17" s="121"/>
      <c r="C17" s="122"/>
      <c r="D17" s="237"/>
      <c r="E17" s="117">
        <v>1</v>
      </c>
      <c r="F17" s="122"/>
      <c r="G17" s="237">
        <f>SUM(E17:F17)</f>
        <v>1</v>
      </c>
      <c r="H17" s="117"/>
      <c r="I17" s="122"/>
      <c r="J17" s="237">
        <f>SUM(H17:I17)</f>
        <v>0</v>
      </c>
      <c r="K17" s="121"/>
      <c r="L17" s="122"/>
      <c r="M17" s="237"/>
      <c r="N17" s="117">
        <f t="shared" si="5"/>
        <v>1</v>
      </c>
      <c r="O17" s="118"/>
      <c r="P17" s="241">
        <f t="shared" si="6"/>
        <v>1</v>
      </c>
    </row>
    <row r="18" spans="1:16" s="123" customFormat="1" ht="13.5" x14ac:dyDescent="0.25">
      <c r="A18" s="288" t="s">
        <v>356</v>
      </c>
      <c r="B18" s="121"/>
      <c r="C18" s="122"/>
      <c r="D18" s="237"/>
      <c r="E18" s="117">
        <v>1</v>
      </c>
      <c r="F18" s="122"/>
      <c r="G18" s="237">
        <v>1</v>
      </c>
      <c r="H18" s="117"/>
      <c r="I18" s="122"/>
      <c r="J18" s="237"/>
      <c r="K18" s="121"/>
      <c r="L18" s="122"/>
      <c r="M18" s="237"/>
      <c r="N18" s="117">
        <f t="shared" si="5"/>
        <v>1</v>
      </c>
      <c r="O18" s="118"/>
      <c r="P18" s="241">
        <f>D18+G18+J18+M18</f>
        <v>1</v>
      </c>
    </row>
    <row r="19" spans="1:16" s="123" customFormat="1" ht="13.5" x14ac:dyDescent="0.25">
      <c r="A19" s="288" t="s">
        <v>387</v>
      </c>
      <c r="B19" s="121"/>
      <c r="C19" s="122"/>
      <c r="D19" s="237"/>
      <c r="E19" s="117">
        <v>2</v>
      </c>
      <c r="F19" s="122"/>
      <c r="G19" s="237">
        <v>2</v>
      </c>
      <c r="H19" s="117"/>
      <c r="I19" s="122"/>
      <c r="J19" s="237"/>
      <c r="K19" s="121"/>
      <c r="L19" s="122"/>
      <c r="M19" s="237"/>
      <c r="N19" s="117">
        <v>2</v>
      </c>
      <c r="O19" s="118"/>
      <c r="P19" s="241">
        <v>2</v>
      </c>
    </row>
    <row r="20" spans="1:16" s="123" customFormat="1" ht="27" x14ac:dyDescent="0.25">
      <c r="A20" s="120" t="s">
        <v>288</v>
      </c>
      <c r="B20" s="121">
        <f>SUM(B15:B18)</f>
        <v>21</v>
      </c>
      <c r="C20" s="122"/>
      <c r="D20" s="237">
        <f>SUM(D15:D18)</f>
        <v>21</v>
      </c>
      <c r="E20" s="121">
        <f>SUM(E17:E19)</f>
        <v>4</v>
      </c>
      <c r="F20" s="122"/>
      <c r="G20" s="237">
        <v>4</v>
      </c>
      <c r="H20" s="121">
        <f>SUM(H15:H18)</f>
        <v>3</v>
      </c>
      <c r="I20" s="122"/>
      <c r="J20" s="237">
        <f>SUM(J15:J18)</f>
        <v>3</v>
      </c>
      <c r="K20" s="121"/>
      <c r="L20" s="122"/>
      <c r="M20" s="237"/>
      <c r="N20" s="117">
        <f>SUM(N15:N19)</f>
        <v>28</v>
      </c>
      <c r="O20" s="118"/>
      <c r="P20" s="241">
        <f>SUM(P15:P19)</f>
        <v>28</v>
      </c>
    </row>
    <row r="21" spans="1:16" s="119" customFormat="1" ht="13.5" x14ac:dyDescent="0.2">
      <c r="A21" s="116"/>
      <c r="B21" s="117"/>
      <c r="C21" s="118"/>
      <c r="D21" s="236"/>
      <c r="E21" s="117"/>
      <c r="F21" s="118"/>
      <c r="G21" s="236"/>
      <c r="H21" s="117"/>
      <c r="I21" s="118"/>
      <c r="J21" s="236"/>
      <c r="K21" s="117"/>
      <c r="L21" s="118"/>
      <c r="M21" s="236"/>
      <c r="N21" s="117">
        <f t="shared" si="5"/>
        <v>0</v>
      </c>
      <c r="O21" s="118"/>
      <c r="P21" s="241">
        <f t="shared" si="6"/>
        <v>0</v>
      </c>
    </row>
    <row r="22" spans="1:16" s="123" customFormat="1" ht="13.5" x14ac:dyDescent="0.25">
      <c r="A22" s="120" t="s">
        <v>90</v>
      </c>
      <c r="B22" s="121"/>
      <c r="C22" s="122"/>
      <c r="D22" s="237"/>
      <c r="E22" s="121"/>
      <c r="F22" s="122"/>
      <c r="G22" s="237"/>
      <c r="H22" s="121"/>
      <c r="I22" s="122"/>
      <c r="J22" s="237"/>
      <c r="K22" s="121"/>
      <c r="L22" s="122"/>
      <c r="M22" s="237"/>
      <c r="N22" s="117">
        <f t="shared" si="5"/>
        <v>0</v>
      </c>
      <c r="O22" s="118"/>
      <c r="P22" s="241">
        <f t="shared" si="6"/>
        <v>0</v>
      </c>
    </row>
    <row r="23" spans="1:16" s="119" customFormat="1" ht="13.5" x14ac:dyDescent="0.2">
      <c r="A23" s="116" t="s">
        <v>289</v>
      </c>
      <c r="B23" s="117"/>
      <c r="C23" s="118"/>
      <c r="D23" s="236">
        <f>SUM(B23:C23)</f>
        <v>0</v>
      </c>
      <c r="E23" s="117">
        <v>25</v>
      </c>
      <c r="F23" s="118"/>
      <c r="G23" s="237">
        <f>SUM(E23:F23)</f>
        <v>25</v>
      </c>
      <c r="H23" s="117"/>
      <c r="I23" s="118"/>
      <c r="J23" s="236"/>
      <c r="K23" s="117"/>
      <c r="L23" s="118"/>
      <c r="M23" s="236"/>
      <c r="N23" s="117">
        <f t="shared" si="5"/>
        <v>25</v>
      </c>
      <c r="O23" s="118"/>
      <c r="P23" s="241">
        <f t="shared" si="6"/>
        <v>25</v>
      </c>
    </row>
    <row r="24" spans="1:16" s="119" customFormat="1" ht="13.5" x14ac:dyDescent="0.2">
      <c r="A24" s="116" t="s">
        <v>283</v>
      </c>
      <c r="B24" s="117"/>
      <c r="C24" s="118"/>
      <c r="D24" s="236">
        <f>SUM(B24:C24)</f>
        <v>0</v>
      </c>
      <c r="E24" s="117">
        <v>11</v>
      </c>
      <c r="F24" s="118"/>
      <c r="G24" s="237">
        <f>SUM(E24:F24)</f>
        <v>11</v>
      </c>
      <c r="H24" s="117">
        <v>1</v>
      </c>
      <c r="I24" s="118"/>
      <c r="J24" s="237">
        <f>SUM(H24:I24)</f>
        <v>1</v>
      </c>
      <c r="K24" s="117"/>
      <c r="L24" s="118"/>
      <c r="M24" s="236"/>
      <c r="N24" s="117">
        <f t="shared" si="5"/>
        <v>12</v>
      </c>
      <c r="O24" s="118"/>
      <c r="P24" s="241">
        <f t="shared" si="6"/>
        <v>12</v>
      </c>
    </row>
    <row r="25" spans="1:16" s="123" customFormat="1" ht="27" x14ac:dyDescent="0.25">
      <c r="A25" s="120" t="s">
        <v>290</v>
      </c>
      <c r="B25" s="121">
        <f>SUM(B23:B24)</f>
        <v>0</v>
      </c>
      <c r="C25" s="122">
        <f t="shared" ref="C25:D25" si="7">SUM(C23:C24)</f>
        <v>0</v>
      </c>
      <c r="D25" s="237">
        <f t="shared" si="7"/>
        <v>0</v>
      </c>
      <c r="E25" s="121">
        <f>SUM(E23:E24)</f>
        <v>36</v>
      </c>
      <c r="F25" s="122"/>
      <c r="G25" s="237">
        <f>SUM(G23:G24)</f>
        <v>36</v>
      </c>
      <c r="H25" s="121">
        <f>SUM(H24)</f>
        <v>1</v>
      </c>
      <c r="I25" s="122"/>
      <c r="J25" s="237">
        <f>SUM(J24)</f>
        <v>1</v>
      </c>
      <c r="K25" s="121"/>
      <c r="L25" s="122"/>
      <c r="M25" s="237"/>
      <c r="N25" s="117">
        <f t="shared" si="5"/>
        <v>37</v>
      </c>
      <c r="O25" s="118"/>
      <c r="P25" s="241">
        <f t="shared" si="6"/>
        <v>37</v>
      </c>
    </row>
    <row r="26" spans="1:16" s="123" customFormat="1" ht="13.5" x14ac:dyDescent="0.25">
      <c r="A26" s="120"/>
      <c r="B26" s="121"/>
      <c r="C26" s="122"/>
      <c r="D26" s="237"/>
      <c r="E26" s="121"/>
      <c r="F26" s="122"/>
      <c r="G26" s="237"/>
      <c r="H26" s="121"/>
      <c r="I26" s="122"/>
      <c r="J26" s="237"/>
      <c r="K26" s="121"/>
      <c r="L26" s="122"/>
      <c r="M26" s="237"/>
      <c r="N26" s="117">
        <f t="shared" si="5"/>
        <v>0</v>
      </c>
      <c r="O26" s="118"/>
      <c r="P26" s="241">
        <f t="shared" si="6"/>
        <v>0</v>
      </c>
    </row>
    <row r="27" spans="1:16" s="123" customFormat="1" ht="27" x14ac:dyDescent="0.25">
      <c r="A27" s="120" t="s">
        <v>291</v>
      </c>
      <c r="B27" s="121"/>
      <c r="C27" s="122"/>
      <c r="D27" s="237"/>
      <c r="E27" s="121"/>
      <c r="F27" s="122"/>
      <c r="G27" s="237"/>
      <c r="H27" s="121"/>
      <c r="I27" s="122"/>
      <c r="J27" s="237"/>
      <c r="K27" s="121"/>
      <c r="L27" s="122"/>
      <c r="M27" s="237"/>
      <c r="N27" s="117">
        <f t="shared" si="5"/>
        <v>0</v>
      </c>
      <c r="O27" s="118"/>
      <c r="P27" s="241">
        <f t="shared" si="6"/>
        <v>0</v>
      </c>
    </row>
    <row r="28" spans="1:16" s="123" customFormat="1" ht="13.5" x14ac:dyDescent="0.25">
      <c r="A28" s="120" t="s">
        <v>292</v>
      </c>
      <c r="B28" s="121"/>
      <c r="C28" s="122"/>
      <c r="D28" s="237"/>
      <c r="E28" s="121"/>
      <c r="F28" s="122"/>
      <c r="G28" s="237"/>
      <c r="H28" s="117">
        <v>4</v>
      </c>
      <c r="I28" s="122"/>
      <c r="J28" s="237">
        <v>3</v>
      </c>
      <c r="K28" s="121"/>
      <c r="L28" s="122"/>
      <c r="M28" s="237"/>
      <c r="N28" s="117">
        <f t="shared" si="5"/>
        <v>4</v>
      </c>
      <c r="O28" s="118"/>
      <c r="P28" s="241">
        <f t="shared" si="6"/>
        <v>3</v>
      </c>
    </row>
    <row r="29" spans="1:16" s="123" customFormat="1" ht="27" x14ac:dyDescent="0.25">
      <c r="A29" s="120" t="s">
        <v>293</v>
      </c>
      <c r="B29" s="121"/>
      <c r="C29" s="122"/>
      <c r="D29" s="237"/>
      <c r="E29" s="121"/>
      <c r="F29" s="122"/>
      <c r="G29" s="237"/>
      <c r="H29" s="121">
        <f>SUM(H28)</f>
        <v>4</v>
      </c>
      <c r="I29" s="122"/>
      <c r="J29" s="237">
        <f>SUM(J28)</f>
        <v>3</v>
      </c>
      <c r="K29" s="121"/>
      <c r="L29" s="122"/>
      <c r="M29" s="237"/>
      <c r="N29" s="117">
        <f t="shared" si="5"/>
        <v>4</v>
      </c>
      <c r="O29" s="118"/>
      <c r="P29" s="241">
        <f t="shared" si="6"/>
        <v>3</v>
      </c>
    </row>
    <row r="30" spans="1:16" s="123" customFormat="1" ht="13.5" x14ac:dyDescent="0.25">
      <c r="A30" s="120"/>
      <c r="B30" s="121"/>
      <c r="C30" s="122"/>
      <c r="D30" s="237"/>
      <c r="E30" s="121"/>
      <c r="F30" s="122"/>
      <c r="G30" s="237"/>
      <c r="H30" s="121"/>
      <c r="I30" s="122"/>
      <c r="J30" s="237"/>
      <c r="K30" s="121"/>
      <c r="L30" s="122"/>
      <c r="M30" s="237"/>
      <c r="N30" s="117">
        <f t="shared" si="5"/>
        <v>0</v>
      </c>
      <c r="O30" s="118"/>
      <c r="P30" s="241">
        <f t="shared" si="6"/>
        <v>0</v>
      </c>
    </row>
    <row r="31" spans="1:16" s="119" customFormat="1" ht="14.25" thickBot="1" x14ac:dyDescent="0.25">
      <c r="A31" s="116"/>
      <c r="B31" s="117"/>
      <c r="C31" s="118"/>
      <c r="D31" s="236"/>
      <c r="E31" s="117"/>
      <c r="F31" s="118"/>
      <c r="G31" s="236"/>
      <c r="H31" s="117"/>
      <c r="I31" s="118"/>
      <c r="J31" s="236"/>
      <c r="K31" s="117"/>
      <c r="L31" s="118"/>
      <c r="M31" s="236"/>
      <c r="N31" s="117">
        <f t="shared" si="5"/>
        <v>0</v>
      </c>
      <c r="O31" s="118"/>
      <c r="P31" s="241">
        <f t="shared" si="6"/>
        <v>0</v>
      </c>
    </row>
    <row r="32" spans="1:16" s="130" customFormat="1" ht="13.5" thickBot="1" x14ac:dyDescent="0.25">
      <c r="A32" s="127" t="s">
        <v>279</v>
      </c>
      <c r="B32" s="128">
        <f>B12+B20+B25+B29</f>
        <v>21</v>
      </c>
      <c r="C32" s="129">
        <f t="shared" ref="C32:L32" si="8">C12+C14+C25</f>
        <v>0</v>
      </c>
      <c r="D32" s="129">
        <f>D12+D20+D25+D29</f>
        <v>21</v>
      </c>
      <c r="E32" s="128">
        <f>E12+E20+E25+E29</f>
        <v>46</v>
      </c>
      <c r="F32" s="129">
        <f t="shared" si="8"/>
        <v>0</v>
      </c>
      <c r="G32" s="129">
        <f>G12+G20+G25+G29</f>
        <v>46</v>
      </c>
      <c r="H32" s="128">
        <f>H12+H20+H25+H29</f>
        <v>11</v>
      </c>
      <c r="I32" s="129">
        <f t="shared" si="8"/>
        <v>0</v>
      </c>
      <c r="J32" s="129">
        <f>J12+J20+J25+J29</f>
        <v>10</v>
      </c>
      <c r="K32" s="128">
        <f t="shared" si="8"/>
        <v>9</v>
      </c>
      <c r="L32" s="129">
        <f t="shared" si="8"/>
        <v>0</v>
      </c>
      <c r="M32" s="129">
        <f>M12+M20+M25+M29</f>
        <v>9</v>
      </c>
      <c r="N32" s="128">
        <f>N12+N20+N25+N29</f>
        <v>87</v>
      </c>
      <c r="O32" s="129"/>
      <c r="P32" s="242">
        <f>P12+P20+P25+P29</f>
        <v>86</v>
      </c>
    </row>
  </sheetData>
  <mergeCells count="7">
    <mergeCell ref="A1:P1"/>
    <mergeCell ref="N3:P3"/>
    <mergeCell ref="A3:A4"/>
    <mergeCell ref="B3:D3"/>
    <mergeCell ref="E3:G3"/>
    <mergeCell ref="H3:J3"/>
    <mergeCell ref="K3:M3"/>
  </mergeCells>
  <pageMargins left="0.7" right="0.7" top="0.75" bottom="0.75" header="0.3" footer="0.3"/>
  <pageSetup paperSize="9" scale="7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opLeftCell="A16" workbookViewId="0">
      <selection activeCell="H31" sqref="H31"/>
    </sheetView>
  </sheetViews>
  <sheetFormatPr defaultColWidth="13.5703125" defaultRowHeight="15.75" x14ac:dyDescent="0.25"/>
  <cols>
    <col min="1" max="1" width="42" style="4" customWidth="1"/>
    <col min="2" max="2" width="5.85546875" style="4" customWidth="1"/>
    <col min="3" max="3" width="15.85546875" style="23" customWidth="1"/>
    <col min="4" max="5" width="16.140625" style="23" bestFit="1" customWidth="1"/>
    <col min="6" max="6" width="16.140625" style="24" bestFit="1" customWidth="1"/>
    <col min="7" max="7" width="16.7109375" style="4" bestFit="1" customWidth="1"/>
    <col min="8" max="8" width="21.85546875" style="4" customWidth="1"/>
    <col min="9" max="9" width="13.5703125" style="4"/>
    <col min="10" max="10" width="15.28515625" style="4" customWidth="1"/>
    <col min="11" max="16384" width="13.5703125" style="4"/>
  </cols>
  <sheetData>
    <row r="1" spans="1:16" ht="17.649999999999999" customHeight="1" x14ac:dyDescent="0.25">
      <c r="A1" s="324" t="s">
        <v>432</v>
      </c>
      <c r="B1" s="324"/>
      <c r="C1" s="324"/>
      <c r="D1" s="324"/>
      <c r="E1" s="324"/>
      <c r="F1" s="324"/>
      <c r="G1" s="61"/>
      <c r="H1" s="61"/>
      <c r="I1" s="61"/>
      <c r="J1" s="61"/>
      <c r="K1" s="61"/>
      <c r="L1" s="61"/>
      <c r="M1" s="61"/>
      <c r="N1" s="61"/>
      <c r="O1" s="61"/>
      <c r="P1" s="61"/>
    </row>
    <row r="3" spans="1:16" ht="35.1" customHeight="1" x14ac:dyDescent="0.25">
      <c r="A3" s="362" t="s">
        <v>425</v>
      </c>
      <c r="B3" s="362"/>
      <c r="C3" s="362"/>
      <c r="D3" s="362"/>
      <c r="E3" s="362"/>
    </row>
    <row r="5" spans="1:16" ht="17.649999999999999" customHeight="1" x14ac:dyDescent="0.25">
      <c r="A5" s="368"/>
      <c r="B5" s="368"/>
      <c r="C5" s="368"/>
      <c r="D5" s="368"/>
      <c r="E5" s="368"/>
    </row>
    <row r="6" spans="1:16" ht="21" customHeight="1" x14ac:dyDescent="0.25">
      <c r="A6" s="369" t="s">
        <v>0</v>
      </c>
      <c r="B6" s="369"/>
      <c r="C6" s="369"/>
      <c r="D6" s="369"/>
      <c r="E6" s="369"/>
    </row>
    <row r="7" spans="1:16" ht="17.649999999999999" customHeight="1" x14ac:dyDescent="0.25">
      <c r="A7" s="49" t="s">
        <v>65</v>
      </c>
      <c r="B7" s="49"/>
      <c r="C7" s="56" t="s">
        <v>315</v>
      </c>
      <c r="D7" s="56" t="s">
        <v>362</v>
      </c>
      <c r="E7" s="248" t="s">
        <v>363</v>
      </c>
      <c r="F7" s="249" t="s">
        <v>424</v>
      </c>
    </row>
    <row r="8" spans="1:16" ht="17.649999999999999" customHeight="1" x14ac:dyDescent="0.25">
      <c r="A8" s="44" t="s">
        <v>100</v>
      </c>
      <c r="B8" s="44" t="s">
        <v>101</v>
      </c>
      <c r="C8" s="44">
        <f>bev.össz..!G16</f>
        <v>647862434</v>
      </c>
      <c r="D8" s="44">
        <f>C8*1.01</f>
        <v>654341058.34000003</v>
      </c>
      <c r="E8" s="243">
        <f>D8*1.01</f>
        <v>660884468.92340004</v>
      </c>
      <c r="F8" s="243">
        <f>E8*1.01</f>
        <v>667493313.61263406</v>
      </c>
    </row>
    <row r="9" spans="1:16" ht="17.649999999999999" customHeight="1" x14ac:dyDescent="0.25">
      <c r="A9" s="44" t="s">
        <v>102</v>
      </c>
      <c r="B9" s="44" t="s">
        <v>103</v>
      </c>
      <c r="C9" s="45">
        <f>bev.össz..!G23</f>
        <v>101200000</v>
      </c>
      <c r="D9" s="44">
        <f t="shared" ref="D9:D10" si="0">C9*1.01</f>
        <v>102212000</v>
      </c>
      <c r="E9" s="243">
        <f t="shared" ref="E9:F17" si="1">D9*1.01</f>
        <v>103234120</v>
      </c>
      <c r="F9" s="243">
        <f t="shared" si="1"/>
        <v>104266461.2</v>
      </c>
    </row>
    <row r="10" spans="1:16" ht="17.649999999999999" customHeight="1" x14ac:dyDescent="0.25">
      <c r="A10" s="44" t="s">
        <v>66</v>
      </c>
      <c r="B10" s="44" t="s">
        <v>104</v>
      </c>
      <c r="C10" s="44">
        <f>bev.össz..!G30</f>
        <v>56970565</v>
      </c>
      <c r="D10" s="44">
        <f t="shared" si="0"/>
        <v>57540270.649999999</v>
      </c>
      <c r="E10" s="243">
        <f t="shared" si="1"/>
        <v>58115673.3565</v>
      </c>
      <c r="F10" s="243">
        <f t="shared" si="1"/>
        <v>58696830.090065002</v>
      </c>
    </row>
    <row r="11" spans="1:16" ht="17.649999999999999" customHeight="1" x14ac:dyDescent="0.25">
      <c r="A11" s="44" t="s">
        <v>117</v>
      </c>
      <c r="B11" s="44" t="s">
        <v>111</v>
      </c>
      <c r="C11" s="44">
        <f>bev.össz..!G34</f>
        <v>0</v>
      </c>
      <c r="D11" s="44">
        <v>0</v>
      </c>
      <c r="E11" s="243">
        <f t="shared" si="1"/>
        <v>0</v>
      </c>
      <c r="F11" s="243">
        <f t="shared" si="1"/>
        <v>0</v>
      </c>
    </row>
    <row r="12" spans="1:16" ht="17.649999999999999" customHeight="1" x14ac:dyDescent="0.25">
      <c r="A12" s="46" t="s">
        <v>112</v>
      </c>
      <c r="B12" s="46"/>
      <c r="C12" s="250">
        <f>SUM(C8:C11)</f>
        <v>806032999</v>
      </c>
      <c r="D12" s="250">
        <f>SUM(D8:D11)</f>
        <v>814093328.99000001</v>
      </c>
      <c r="E12" s="251">
        <f t="shared" si="1"/>
        <v>822234262.27990007</v>
      </c>
      <c r="F12" s="251">
        <f t="shared" si="1"/>
        <v>830456604.90269911</v>
      </c>
    </row>
    <row r="13" spans="1:16" ht="17.649999999999999" customHeight="1" x14ac:dyDescent="0.25">
      <c r="A13" s="44" t="s">
        <v>113</v>
      </c>
      <c r="B13" s="47" t="s">
        <v>108</v>
      </c>
      <c r="C13" s="44">
        <f>bev.össz..!G18</f>
        <v>0</v>
      </c>
      <c r="D13" s="44">
        <v>0</v>
      </c>
      <c r="E13" s="243">
        <f>D13</f>
        <v>0</v>
      </c>
      <c r="F13" s="243">
        <f>E13</f>
        <v>0</v>
      </c>
    </row>
    <row r="14" spans="1:16" ht="17.649999999999999" customHeight="1" x14ac:dyDescent="0.25">
      <c r="A14" s="44" t="s">
        <v>67</v>
      </c>
      <c r="B14" s="47" t="s">
        <v>105</v>
      </c>
      <c r="C14" s="44">
        <f>Mérleg!C17</f>
        <v>30000000</v>
      </c>
      <c r="D14" s="44"/>
      <c r="E14" s="243">
        <f t="shared" si="1"/>
        <v>0</v>
      </c>
      <c r="F14" s="243">
        <f t="shared" si="1"/>
        <v>0</v>
      </c>
    </row>
    <row r="15" spans="1:16" ht="17.649999999999999" customHeight="1" x14ac:dyDescent="0.25">
      <c r="A15" s="44" t="s">
        <v>114</v>
      </c>
      <c r="B15" s="47" t="s">
        <v>115</v>
      </c>
      <c r="C15" s="44">
        <f>bev.össz..!G36</f>
        <v>0</v>
      </c>
      <c r="D15" s="44">
        <v>1500000</v>
      </c>
      <c r="E15" s="243">
        <v>1500000</v>
      </c>
      <c r="F15" s="243">
        <v>1500000</v>
      </c>
    </row>
    <row r="16" spans="1:16" s="7" customFormat="1" ht="17.649999999999999" customHeight="1" x14ac:dyDescent="0.25">
      <c r="A16" s="46" t="s">
        <v>116</v>
      </c>
      <c r="B16" s="48"/>
      <c r="C16" s="250">
        <f>SUM(C13:C15)</f>
        <v>30000000</v>
      </c>
      <c r="D16" s="250">
        <f>SUM(D13:D15)</f>
        <v>1500000</v>
      </c>
      <c r="E16" s="251">
        <f>SUM(E13:E15)</f>
        <v>1500000</v>
      </c>
      <c r="F16" s="251">
        <f>SUM(F13:F15)</f>
        <v>1500000</v>
      </c>
    </row>
    <row r="17" spans="1:10" ht="17.649999999999999" customHeight="1" x14ac:dyDescent="0.25">
      <c r="A17" s="47" t="s">
        <v>106</v>
      </c>
      <c r="B17" s="47" t="s">
        <v>107</v>
      </c>
      <c r="C17" s="244">
        <f>bev.össz..!G46</f>
        <v>959199757</v>
      </c>
      <c r="D17" s="244">
        <f>C17*1.01</f>
        <v>968791754.57000005</v>
      </c>
      <c r="E17" s="245">
        <f t="shared" si="1"/>
        <v>978479672.11570001</v>
      </c>
      <c r="F17" s="245">
        <f t="shared" si="1"/>
        <v>988264468.83685696</v>
      </c>
    </row>
    <row r="18" spans="1:10" s="7" customFormat="1" ht="17.649999999999999" customHeight="1" x14ac:dyDescent="0.25">
      <c r="A18" s="54" t="s">
        <v>133</v>
      </c>
      <c r="B18" s="54"/>
      <c r="C18" s="55">
        <f>C12+C16+C17</f>
        <v>1795232756</v>
      </c>
      <c r="D18" s="55">
        <f>D12+D16+D17</f>
        <v>1784385083.5599999</v>
      </c>
      <c r="E18" s="252">
        <f>E12+E16+E17</f>
        <v>1802213934.3956001</v>
      </c>
      <c r="F18" s="255">
        <f>F12+F16+F17</f>
        <v>1820221073.7395561</v>
      </c>
    </row>
    <row r="19" spans="1:10" s="7" customFormat="1" ht="17.649999999999999" customHeight="1" x14ac:dyDescent="0.25">
      <c r="A19" s="49" t="s">
        <v>68</v>
      </c>
      <c r="B19" s="49"/>
      <c r="C19" s="56" t="s">
        <v>315</v>
      </c>
      <c r="D19" s="56" t="s">
        <v>362</v>
      </c>
      <c r="E19" s="248" t="s">
        <v>363</v>
      </c>
      <c r="F19" s="249" t="s">
        <v>424</v>
      </c>
    </row>
    <row r="20" spans="1:10" ht="17.649999999999999" customHeight="1" x14ac:dyDescent="0.25">
      <c r="A20" s="50" t="s">
        <v>32</v>
      </c>
      <c r="B20" s="50" t="s">
        <v>118</v>
      </c>
      <c r="C20" s="51">
        <f>kiad.össz..!G19</f>
        <v>545290506</v>
      </c>
      <c r="D20" s="51">
        <f>C20*1.01</f>
        <v>550743411.06000006</v>
      </c>
      <c r="E20" s="51">
        <f>D20*1.01</f>
        <v>556250845.17060006</v>
      </c>
      <c r="F20" s="51">
        <f>E20*1.01</f>
        <v>561813353.62230611</v>
      </c>
      <c r="G20" s="23"/>
      <c r="H20" s="24"/>
      <c r="I20" s="24"/>
      <c r="J20" s="24"/>
    </row>
    <row r="21" spans="1:10" ht="17.649999999999999" customHeight="1" x14ac:dyDescent="0.25">
      <c r="A21" s="15" t="s">
        <v>64</v>
      </c>
      <c r="B21" s="15" t="s">
        <v>13</v>
      </c>
      <c r="C21" s="25">
        <f>kiad.össz..!G20</f>
        <v>67705145.090000004</v>
      </c>
      <c r="D21" s="51">
        <f t="shared" ref="D21:F23" si="2">C21*1.01</f>
        <v>68382196.540900007</v>
      </c>
      <c r="E21" s="51">
        <f t="shared" si="2"/>
        <v>69066018.506309003</v>
      </c>
      <c r="F21" s="51">
        <f t="shared" si="2"/>
        <v>69756678.691372097</v>
      </c>
      <c r="H21" s="24"/>
      <c r="I21" s="24"/>
      <c r="J21" s="24"/>
    </row>
    <row r="22" spans="1:10" ht="17.649999999999999" customHeight="1" x14ac:dyDescent="0.25">
      <c r="A22" s="15" t="s">
        <v>31</v>
      </c>
      <c r="B22" s="15" t="s">
        <v>119</v>
      </c>
      <c r="C22" s="25">
        <f>kiad.össz..!G36</f>
        <v>297406192.65999997</v>
      </c>
      <c r="D22" s="51">
        <f t="shared" si="2"/>
        <v>300380254.58659995</v>
      </c>
      <c r="E22" s="51">
        <f t="shared" si="2"/>
        <v>303384057.13246596</v>
      </c>
      <c r="F22" s="51">
        <f t="shared" si="2"/>
        <v>306417897.70379061</v>
      </c>
      <c r="H22" s="24"/>
      <c r="I22" s="24"/>
      <c r="J22" s="24"/>
    </row>
    <row r="23" spans="1:10" ht="17.649999999999999" customHeight="1" x14ac:dyDescent="0.25">
      <c r="A23" s="15" t="s">
        <v>134</v>
      </c>
      <c r="B23" s="15" t="s">
        <v>121</v>
      </c>
      <c r="C23" s="25">
        <f>kiad.össz..!G39</f>
        <v>15000000</v>
      </c>
      <c r="D23" s="51">
        <f t="shared" si="2"/>
        <v>15150000</v>
      </c>
      <c r="E23" s="51">
        <f t="shared" si="2"/>
        <v>15301500</v>
      </c>
      <c r="F23" s="51">
        <f t="shared" si="2"/>
        <v>15454515</v>
      </c>
      <c r="H23" s="24"/>
      <c r="I23" s="24"/>
      <c r="J23" s="24"/>
    </row>
    <row r="24" spans="1:10" ht="17.649999999999999" customHeight="1" x14ac:dyDescent="0.25">
      <c r="A24" s="25" t="s">
        <v>122</v>
      </c>
      <c r="B24" s="15" t="s">
        <v>123</v>
      </c>
      <c r="C24" s="25">
        <f>kiad.össz..!G43</f>
        <v>144740830</v>
      </c>
      <c r="D24" s="51">
        <v>77432602</v>
      </c>
      <c r="E24" s="51">
        <v>68691927</v>
      </c>
      <c r="F24" s="51">
        <v>69963847</v>
      </c>
      <c r="H24" s="24"/>
      <c r="I24" s="24"/>
      <c r="J24" s="24"/>
    </row>
    <row r="25" spans="1:10" ht="17.649999999999999" customHeight="1" x14ac:dyDescent="0.25">
      <c r="A25" s="38" t="s">
        <v>112</v>
      </c>
      <c r="B25" s="42"/>
      <c r="C25" s="39">
        <f>SUM(C20:C24)</f>
        <v>1070142673.75</v>
      </c>
      <c r="D25" s="39">
        <f>SUM(D20:D24)</f>
        <v>1012088464.1875</v>
      </c>
      <c r="E25" s="253">
        <f>SUM(E20:E24)</f>
        <v>1012694347.809375</v>
      </c>
      <c r="F25" s="39">
        <f>SUM(F20:F24)</f>
        <v>1023406292.0174689</v>
      </c>
      <c r="H25" s="24"/>
      <c r="I25" s="24"/>
      <c r="J25" s="40"/>
    </row>
    <row r="26" spans="1:10" s="7" customFormat="1" ht="17.649999999999999" customHeight="1" x14ac:dyDescent="0.25">
      <c r="A26" s="25" t="s">
        <v>124</v>
      </c>
      <c r="B26" s="15" t="s">
        <v>125</v>
      </c>
      <c r="C26" s="43">
        <f>kiad.össz..!G46</f>
        <v>25027094.620000001</v>
      </c>
      <c r="D26" s="43">
        <v>88245004</v>
      </c>
      <c r="E26" s="43">
        <v>94027455</v>
      </c>
      <c r="F26" s="43">
        <v>89817729</v>
      </c>
      <c r="H26" s="24"/>
      <c r="I26" s="24"/>
      <c r="J26" s="24"/>
    </row>
    <row r="27" spans="1:10" x14ac:dyDescent="0.25">
      <c r="A27" s="15" t="s">
        <v>126</v>
      </c>
      <c r="B27" s="15" t="s">
        <v>127</v>
      </c>
      <c r="C27" s="25">
        <f>kiad.össz..!G49</f>
        <v>62388120.43</v>
      </c>
      <c r="D27" s="25">
        <v>40000000</v>
      </c>
      <c r="E27" s="43">
        <v>45000000</v>
      </c>
      <c r="F27" s="25">
        <v>50000000</v>
      </c>
      <c r="H27" s="24"/>
      <c r="I27" s="24"/>
      <c r="J27" s="24"/>
    </row>
    <row r="28" spans="1:10" s="7" customFormat="1" ht="17.649999999999999" customHeight="1" x14ac:dyDescent="0.25">
      <c r="A28" s="25" t="s">
        <v>128</v>
      </c>
      <c r="B28" s="16" t="s">
        <v>129</v>
      </c>
      <c r="C28" s="25">
        <f>kiad.össz..!G51</f>
        <v>0</v>
      </c>
      <c r="D28" s="25">
        <v>0</v>
      </c>
      <c r="E28" s="246">
        <v>0</v>
      </c>
      <c r="F28" s="27">
        <v>0</v>
      </c>
      <c r="H28" s="24"/>
      <c r="I28" s="24"/>
      <c r="J28" s="24"/>
    </row>
    <row r="29" spans="1:10" x14ac:dyDescent="0.25">
      <c r="A29" s="38" t="s">
        <v>116</v>
      </c>
      <c r="B29" s="42"/>
      <c r="C29" s="28">
        <f>C26+C27+C28</f>
        <v>87415215.049999997</v>
      </c>
      <c r="D29" s="39">
        <f>SUM(D26:D28)</f>
        <v>128245004</v>
      </c>
      <c r="E29" s="253">
        <f>SUM(E26:E28)</f>
        <v>139027455</v>
      </c>
      <c r="F29" s="39">
        <f>SUM(F26:F28)</f>
        <v>139817729</v>
      </c>
      <c r="H29" s="24"/>
      <c r="I29" s="24"/>
      <c r="J29" s="40"/>
    </row>
    <row r="30" spans="1:10" s="7" customFormat="1" ht="17.649999999999999" customHeight="1" x14ac:dyDescent="0.25">
      <c r="A30" s="25" t="s">
        <v>130</v>
      </c>
      <c r="B30" s="254" t="s">
        <v>131</v>
      </c>
      <c r="C30" s="27">
        <f>kiad.össz..!G59</f>
        <v>637674867</v>
      </c>
      <c r="D30" s="27">
        <f>C30*1.01</f>
        <v>644051615.66999996</v>
      </c>
      <c r="E30" s="247">
        <f>D30*1.01</f>
        <v>650492131.82669997</v>
      </c>
      <c r="F30" s="27">
        <f>E30*1.01</f>
        <v>656997053.14496696</v>
      </c>
      <c r="H30" s="24"/>
      <c r="I30" s="24"/>
      <c r="J30" s="40"/>
    </row>
    <row r="31" spans="1:10" x14ac:dyDescent="0.25">
      <c r="A31" s="52" t="s">
        <v>132</v>
      </c>
      <c r="B31" s="53"/>
      <c r="C31" s="52">
        <f>C25+C29+C30</f>
        <v>1795232755.8</v>
      </c>
      <c r="D31" s="52">
        <f>D25+D29+D30</f>
        <v>1784385083.8575001</v>
      </c>
      <c r="E31" s="52">
        <f>E25+E29+E30</f>
        <v>1802213934.636075</v>
      </c>
      <c r="F31" s="52">
        <f>F25+F29+F30</f>
        <v>1820221074.162436</v>
      </c>
      <c r="H31" s="41"/>
      <c r="I31" s="41"/>
      <c r="J31" s="41"/>
    </row>
    <row r="32" spans="1:10" x14ac:dyDescent="0.25">
      <c r="A32" s="5"/>
      <c r="B32" s="5"/>
      <c r="C32" s="24"/>
      <c r="D32" s="24"/>
      <c r="E32" s="24"/>
      <c r="H32" s="41"/>
      <c r="I32" s="41"/>
      <c r="J32" s="41"/>
    </row>
    <row r="33" spans="1:6" x14ac:dyDescent="0.25">
      <c r="A33" s="259"/>
      <c r="B33" s="259"/>
      <c r="C33" s="260"/>
      <c r="D33" s="260"/>
      <c r="E33" s="260"/>
      <c r="F33" s="260"/>
    </row>
  </sheetData>
  <mergeCells count="4">
    <mergeCell ref="A3:E3"/>
    <mergeCell ref="A5:E5"/>
    <mergeCell ref="A6:E6"/>
    <mergeCell ref="A1:F1"/>
  </mergeCells>
  <pageMargins left="0.70866141732283472" right="0.70866141732283472" top="0.74803149606299213" bottom="0.74803149606299213" header="0.31496062992125984" footer="0.31496062992125984"/>
  <pageSetup paperSize="9" scale="70" firstPageNumber="24" orientation="portrait" useFirstPageNumber="1" r:id="rId1"/>
  <headerFooter>
    <oddFooter>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G27" sqref="G27"/>
    </sheetView>
  </sheetViews>
  <sheetFormatPr defaultColWidth="9.140625" defaultRowHeight="15" x14ac:dyDescent="0.25"/>
  <cols>
    <col min="1" max="1" width="2.85546875" customWidth="1"/>
  </cols>
  <sheetData>
    <row r="1" spans="1:11" ht="15" customHeight="1" x14ac:dyDescent="0.25">
      <c r="A1" s="324" t="s">
        <v>431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</row>
    <row r="2" spans="1:11" ht="15.75" x14ac:dyDescent="0.25">
      <c r="B2" s="8"/>
    </row>
    <row r="3" spans="1:11" ht="15.75" x14ac:dyDescent="0.25">
      <c r="B3" s="8"/>
    </row>
    <row r="4" spans="1:11" ht="15.75" x14ac:dyDescent="0.25">
      <c r="B4" s="9"/>
    </row>
    <row r="5" spans="1:11" x14ac:dyDescent="0.25">
      <c r="B5" s="362" t="s">
        <v>407</v>
      </c>
      <c r="C5" s="371"/>
      <c r="D5" s="371"/>
      <c r="E5" s="371"/>
      <c r="F5" s="371"/>
      <c r="G5" s="371"/>
      <c r="H5" s="371"/>
      <c r="I5" s="371"/>
      <c r="J5" s="371"/>
      <c r="K5" s="371"/>
    </row>
    <row r="6" spans="1:11" ht="15.75" x14ac:dyDescent="0.25">
      <c r="B6" s="9"/>
    </row>
    <row r="7" spans="1:11" x14ac:dyDescent="0.25">
      <c r="B7" s="372" t="s">
        <v>366</v>
      </c>
      <c r="C7" s="373"/>
      <c r="D7" s="373"/>
      <c r="E7" s="373"/>
      <c r="F7" s="373"/>
      <c r="G7" s="373"/>
      <c r="H7" s="373"/>
      <c r="I7" s="373"/>
      <c r="J7" s="373"/>
    </row>
    <row r="8" spans="1:11" ht="19.5" customHeight="1" x14ac:dyDescent="0.25">
      <c r="B8" s="373"/>
      <c r="C8" s="373"/>
      <c r="D8" s="373"/>
      <c r="E8" s="373"/>
      <c r="F8" s="373"/>
      <c r="G8" s="373"/>
      <c r="H8" s="373"/>
      <c r="I8" s="373"/>
      <c r="J8" s="373"/>
    </row>
    <row r="9" spans="1:11" x14ac:dyDescent="0.25">
      <c r="B9" s="62"/>
      <c r="C9" s="62"/>
      <c r="D9" s="62"/>
      <c r="E9" s="62"/>
      <c r="F9" s="62"/>
      <c r="G9" s="62"/>
      <c r="H9" s="62"/>
      <c r="I9" s="62"/>
      <c r="J9" s="62"/>
    </row>
    <row r="10" spans="1:11" x14ac:dyDescent="0.25">
      <c r="B10" s="370" t="s">
        <v>374</v>
      </c>
      <c r="C10" s="370"/>
      <c r="D10" s="370"/>
      <c r="E10" s="370"/>
      <c r="F10" s="370"/>
      <c r="G10" s="370"/>
      <c r="H10" s="370"/>
      <c r="I10" s="370"/>
      <c r="J10" s="370"/>
    </row>
    <row r="11" spans="1:11" x14ac:dyDescent="0.25">
      <c r="B11" s="62"/>
      <c r="C11" s="62"/>
      <c r="D11" s="62"/>
      <c r="E11" s="62"/>
      <c r="F11" s="62"/>
      <c r="G11" s="62"/>
      <c r="H11" s="62"/>
      <c r="I11" s="62"/>
      <c r="J11" s="62"/>
    </row>
  </sheetData>
  <mergeCells count="4">
    <mergeCell ref="A1:K1"/>
    <mergeCell ref="B10:J10"/>
    <mergeCell ref="B5:K5"/>
    <mergeCell ref="B7:J8"/>
  </mergeCells>
  <pageMargins left="0.70866141732283472" right="0.70866141732283472" top="0.74803149606299213" bottom="0.74803149606299213" header="0.31496062992125984" footer="0.31496062992125984"/>
  <pageSetup paperSize="9" scale="70" firstPageNumber="25" orientation="portrait" useFirstPageNumber="1" r:id="rId1"/>
  <headerFooter>
    <oddFooter>&amp;P.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M26" sqref="M26"/>
    </sheetView>
  </sheetViews>
  <sheetFormatPr defaultRowHeight="15" x14ac:dyDescent="0.25"/>
  <cols>
    <col min="1" max="1" width="5.42578125" customWidth="1"/>
    <col min="2" max="2" width="44.28515625" customWidth="1"/>
    <col min="3" max="3" width="19.28515625" customWidth="1"/>
    <col min="4" max="4" width="14.140625" customWidth="1"/>
    <col min="5" max="5" width="15.42578125" customWidth="1"/>
    <col min="6" max="6" width="14.140625" customWidth="1"/>
    <col min="7" max="7" width="10" bestFit="1" customWidth="1"/>
  </cols>
  <sheetData>
    <row r="1" spans="1:15" ht="15.75" customHeight="1" x14ac:dyDescent="0.25">
      <c r="A1" s="324" t="s">
        <v>430</v>
      </c>
      <c r="B1" s="324"/>
      <c r="C1" s="324"/>
      <c r="D1" s="324"/>
      <c r="E1" s="324"/>
      <c r="F1" s="324"/>
      <c r="G1" s="61"/>
      <c r="H1" s="61"/>
      <c r="I1" s="61"/>
      <c r="J1" s="61"/>
      <c r="K1" s="61"/>
      <c r="L1" s="61"/>
      <c r="M1" s="61"/>
      <c r="N1" s="61"/>
      <c r="O1" s="61"/>
    </row>
    <row r="3" spans="1:15" ht="15.75" x14ac:dyDescent="0.25">
      <c r="A3" s="375"/>
      <c r="B3" s="375"/>
      <c r="C3" s="375"/>
      <c r="D3" s="375"/>
      <c r="E3" s="375"/>
      <c r="F3" s="375"/>
    </row>
    <row r="4" spans="1:15" ht="15.75" customHeight="1" x14ac:dyDescent="0.25">
      <c r="A4" s="376" t="s">
        <v>136</v>
      </c>
      <c r="B4" s="376"/>
      <c r="C4" s="376"/>
      <c r="D4" s="376"/>
      <c r="E4" s="376"/>
      <c r="F4" s="376"/>
    </row>
    <row r="5" spans="1:15" x14ac:dyDescent="0.25">
      <c r="A5" s="374" t="s">
        <v>137</v>
      </c>
      <c r="B5" s="374"/>
      <c r="C5" s="374"/>
      <c r="D5" s="374"/>
      <c r="E5" s="374"/>
      <c r="F5" s="374"/>
    </row>
    <row r="8" spans="1:15" ht="30.75" customHeight="1" x14ac:dyDescent="0.25">
      <c r="A8" s="18" t="s">
        <v>94</v>
      </c>
      <c r="B8" s="19" t="s">
        <v>91</v>
      </c>
      <c r="C8" s="20" t="s">
        <v>92</v>
      </c>
      <c r="D8" s="19">
        <v>2024</v>
      </c>
      <c r="E8" s="19">
        <v>2025</v>
      </c>
      <c r="F8" s="19">
        <v>2026</v>
      </c>
      <c r="G8" s="17"/>
    </row>
    <row r="9" spans="1:15" x14ac:dyDescent="0.25">
      <c r="A9" s="21">
        <v>1</v>
      </c>
      <c r="B9" s="256" t="s">
        <v>29</v>
      </c>
      <c r="C9" s="257" t="s">
        <v>138</v>
      </c>
      <c r="D9" s="258">
        <v>20640000</v>
      </c>
      <c r="E9" s="258">
        <v>20640000</v>
      </c>
      <c r="F9" s="258">
        <v>20640000</v>
      </c>
    </row>
    <row r="10" spans="1:15" x14ac:dyDescent="0.25">
      <c r="A10" s="2">
        <v>2</v>
      </c>
      <c r="B10" s="256" t="s">
        <v>328</v>
      </c>
      <c r="C10" s="256" t="s">
        <v>327</v>
      </c>
      <c r="D10" s="258">
        <v>978300</v>
      </c>
      <c r="E10" s="258">
        <v>978300</v>
      </c>
      <c r="F10" s="258">
        <v>978300</v>
      </c>
    </row>
    <row r="11" spans="1:15" x14ac:dyDescent="0.25">
      <c r="A11" s="2">
        <v>3</v>
      </c>
      <c r="B11" s="256" t="s">
        <v>333</v>
      </c>
      <c r="C11" s="256" t="s">
        <v>385</v>
      </c>
      <c r="D11" s="258">
        <v>17800000</v>
      </c>
      <c r="E11" s="258">
        <v>17800000</v>
      </c>
      <c r="F11" s="258">
        <v>17800000</v>
      </c>
    </row>
    <row r="12" spans="1:15" x14ac:dyDescent="0.25">
      <c r="A12" s="2">
        <v>4</v>
      </c>
      <c r="B12" s="256" t="s">
        <v>438</v>
      </c>
      <c r="C12" s="256" t="s">
        <v>439</v>
      </c>
      <c r="D12" s="258">
        <v>24450000</v>
      </c>
      <c r="E12" s="258">
        <v>24450000</v>
      </c>
      <c r="F12" s="258">
        <v>24450000</v>
      </c>
    </row>
    <row r="13" spans="1:15" x14ac:dyDescent="0.25">
      <c r="A13" s="2">
        <v>5</v>
      </c>
      <c r="B13" s="256" t="s">
        <v>383</v>
      </c>
      <c r="C13" s="256" t="s">
        <v>384</v>
      </c>
      <c r="D13" s="298">
        <v>1664000</v>
      </c>
      <c r="E13" s="298">
        <v>1664000</v>
      </c>
      <c r="F13" s="298">
        <v>1664000</v>
      </c>
    </row>
    <row r="14" spans="1:15" x14ac:dyDescent="0.25">
      <c r="A14" s="2">
        <v>6</v>
      </c>
      <c r="B14" s="256" t="s">
        <v>380</v>
      </c>
      <c r="C14" s="2"/>
      <c r="D14" s="258">
        <v>1649846</v>
      </c>
      <c r="E14" s="258">
        <v>1649846</v>
      </c>
      <c r="F14" s="258">
        <v>1649846</v>
      </c>
    </row>
    <row r="15" spans="1:15" x14ac:dyDescent="0.25">
      <c r="A15" s="2">
        <v>7</v>
      </c>
      <c r="B15" s="256" t="s">
        <v>382</v>
      </c>
      <c r="C15" s="2"/>
      <c r="D15" s="258">
        <v>843241</v>
      </c>
      <c r="E15" s="258">
        <v>843241</v>
      </c>
      <c r="F15" s="258">
        <v>843241</v>
      </c>
    </row>
    <row r="16" spans="1:15" x14ac:dyDescent="0.25">
      <c r="A16" s="2">
        <v>8</v>
      </c>
      <c r="B16" s="256" t="s">
        <v>381</v>
      </c>
      <c r="C16" s="2"/>
      <c r="D16" s="258">
        <v>374726</v>
      </c>
      <c r="E16" s="258">
        <v>374726</v>
      </c>
      <c r="F16" s="258">
        <v>374726</v>
      </c>
    </row>
  </sheetData>
  <mergeCells count="4">
    <mergeCell ref="A1:F1"/>
    <mergeCell ref="A5:F5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scale="70" firstPageNumber="27" orientation="portrait" useFirstPageNumber="1" r:id="rId1"/>
  <headerFooter>
    <oddFooter>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zoomScale="80" zoomScaleNormal="80" workbookViewId="0">
      <selection activeCell="A4" sqref="A4:N4"/>
    </sheetView>
  </sheetViews>
  <sheetFormatPr defaultColWidth="11.5703125" defaultRowHeight="15.75" x14ac:dyDescent="0.25"/>
  <cols>
    <col min="1" max="1" width="24.5703125" style="4" customWidth="1"/>
    <col min="2" max="2" width="15.7109375" style="4" customWidth="1"/>
    <col min="3" max="3" width="14.85546875" style="4" bestFit="1" customWidth="1"/>
    <col min="4" max="4" width="18.42578125" style="4" bestFit="1" customWidth="1"/>
    <col min="5" max="5" width="19.5703125" style="4" bestFit="1" customWidth="1"/>
    <col min="6" max="6" width="16" style="4" customWidth="1"/>
    <col min="7" max="7" width="15.5703125" style="4" customWidth="1"/>
    <col min="8" max="8" width="16.28515625" style="4" customWidth="1"/>
    <col min="9" max="13" width="18.42578125" style="4" bestFit="1" customWidth="1"/>
    <col min="14" max="14" width="17.28515625" style="60" customWidth="1"/>
    <col min="15" max="16384" width="11.5703125" style="4"/>
  </cols>
  <sheetData>
    <row r="1" spans="1:16" x14ac:dyDescent="0.25">
      <c r="A1" s="324" t="s">
        <v>445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3" spans="1:16" ht="23.45" customHeight="1" x14ac:dyDescent="0.25">
      <c r="A3" s="363" t="s">
        <v>444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6" ht="27.75" customHeight="1" x14ac:dyDescent="0.25">
      <c r="A4" s="368"/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</row>
    <row r="5" spans="1:16" x14ac:dyDescent="0.25">
      <c r="I5" s="23"/>
    </row>
    <row r="6" spans="1:16" s="11" customFormat="1" ht="28.35" customHeight="1" x14ac:dyDescent="0.25">
      <c r="A6" s="10" t="s">
        <v>54</v>
      </c>
      <c r="B6" s="10" t="s">
        <v>70</v>
      </c>
      <c r="C6" s="10" t="s">
        <v>71</v>
      </c>
      <c r="D6" s="10" t="s">
        <v>72</v>
      </c>
      <c r="E6" s="10" t="s">
        <v>73</v>
      </c>
      <c r="F6" s="10" t="s">
        <v>74</v>
      </c>
      <c r="G6" s="10" t="s">
        <v>75</v>
      </c>
      <c r="H6" s="10" t="s">
        <v>76</v>
      </c>
      <c r="I6" s="10" t="s">
        <v>77</v>
      </c>
      <c r="J6" s="10" t="s">
        <v>78</v>
      </c>
      <c r="K6" s="10" t="s">
        <v>79</v>
      </c>
      <c r="L6" s="10" t="s">
        <v>80</v>
      </c>
      <c r="M6" s="10" t="s">
        <v>81</v>
      </c>
      <c r="N6" s="57" t="s">
        <v>2</v>
      </c>
    </row>
    <row r="7" spans="1:16" s="11" customFormat="1" ht="28.35" customHeight="1" x14ac:dyDescent="0.25">
      <c r="A7" s="378" t="s">
        <v>41</v>
      </c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12"/>
    </row>
    <row r="8" spans="1:16" s="11" customFormat="1" ht="27.75" customHeight="1" x14ac:dyDescent="0.25">
      <c r="A8" s="72" t="s">
        <v>100</v>
      </c>
      <c r="B8" s="76">
        <v>53988536</v>
      </c>
      <c r="C8" s="76">
        <v>53988536</v>
      </c>
      <c r="D8" s="76">
        <v>53988536</v>
      </c>
      <c r="E8" s="76">
        <v>53988536</v>
      </c>
      <c r="F8" s="76">
        <v>53988536</v>
      </c>
      <c r="G8" s="76">
        <v>53988536</v>
      </c>
      <c r="H8" s="76">
        <v>53988536</v>
      </c>
      <c r="I8" s="76">
        <v>53988536</v>
      </c>
      <c r="J8" s="76">
        <v>53988536</v>
      </c>
      <c r="K8" s="76">
        <v>53988536</v>
      </c>
      <c r="L8" s="76">
        <v>53988536</v>
      </c>
      <c r="M8" s="76">
        <v>53988538</v>
      </c>
      <c r="N8" s="78">
        <f>Tervezett!C8</f>
        <v>647862434</v>
      </c>
      <c r="O8" s="12"/>
      <c r="P8" s="12"/>
    </row>
    <row r="9" spans="1:16" s="11" customFormat="1" ht="21.95" customHeight="1" x14ac:dyDescent="0.25">
      <c r="A9" s="73" t="s">
        <v>102</v>
      </c>
      <c r="B9" s="77"/>
      <c r="C9" s="79"/>
      <c r="D9" s="79">
        <v>25300000</v>
      </c>
      <c r="E9" s="79">
        <v>25300000</v>
      </c>
      <c r="F9" s="79"/>
      <c r="G9" s="79"/>
      <c r="H9" s="79"/>
      <c r="I9" s="79"/>
      <c r="J9" s="79">
        <v>25300000</v>
      </c>
      <c r="K9" s="79">
        <v>25300000</v>
      </c>
      <c r="L9" s="79"/>
      <c r="M9" s="79"/>
      <c r="N9" s="80">
        <f>Tervezett!C9</f>
        <v>101200000</v>
      </c>
      <c r="O9" s="12"/>
    </row>
    <row r="10" spans="1:16" s="11" customFormat="1" ht="21.95" customHeight="1" x14ac:dyDescent="0.25">
      <c r="A10" s="73" t="s">
        <v>66</v>
      </c>
      <c r="B10" s="82">
        <v>4747547</v>
      </c>
      <c r="C10" s="82">
        <v>4747547</v>
      </c>
      <c r="D10" s="82">
        <v>4747547</v>
      </c>
      <c r="E10" s="82">
        <v>4747547</v>
      </c>
      <c r="F10" s="82">
        <v>4747547</v>
      </c>
      <c r="G10" s="82">
        <v>4747547</v>
      </c>
      <c r="H10" s="82">
        <v>4747547</v>
      </c>
      <c r="I10" s="82">
        <v>4747547</v>
      </c>
      <c r="J10" s="82">
        <v>4747547</v>
      </c>
      <c r="K10" s="82">
        <v>4747547</v>
      </c>
      <c r="L10" s="82">
        <v>4747547</v>
      </c>
      <c r="M10" s="82">
        <v>4747548</v>
      </c>
      <c r="N10" s="78">
        <f>Tervezett!C10</f>
        <v>56970565</v>
      </c>
      <c r="O10" s="12"/>
    </row>
    <row r="11" spans="1:16" s="11" customFormat="1" ht="27.75" customHeight="1" x14ac:dyDescent="0.25">
      <c r="A11" s="74" t="s">
        <v>117</v>
      </c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8">
        <f>Tervezett!C11</f>
        <v>0</v>
      </c>
      <c r="O11" s="12"/>
    </row>
    <row r="12" spans="1:16" s="11" customFormat="1" ht="27" customHeight="1" x14ac:dyDescent="0.25">
      <c r="A12" s="72" t="s">
        <v>113</v>
      </c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78">
        <f>Tervezett!C13</f>
        <v>0</v>
      </c>
      <c r="O12" s="12"/>
    </row>
    <row r="13" spans="1:16" s="11" customFormat="1" ht="21.95" customHeight="1" x14ac:dyDescent="0.25">
      <c r="A13" s="75" t="s">
        <v>67</v>
      </c>
      <c r="B13" s="81"/>
      <c r="C13" s="82"/>
      <c r="D13" s="82"/>
      <c r="E13" s="82"/>
      <c r="F13" s="82">
        <v>30000000</v>
      </c>
      <c r="G13" s="82"/>
      <c r="H13" s="82"/>
      <c r="I13" s="82"/>
      <c r="J13" s="82"/>
      <c r="K13" s="82"/>
      <c r="L13" s="82"/>
      <c r="M13" s="82"/>
      <c r="N13" s="78">
        <f>Tervezett!C14</f>
        <v>30000000</v>
      </c>
      <c r="O13" s="12"/>
    </row>
    <row r="14" spans="1:16" s="11" customFormat="1" ht="21.95" customHeight="1" x14ac:dyDescent="0.25">
      <c r="A14" s="24" t="s">
        <v>114</v>
      </c>
      <c r="B14" s="81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78">
        <f>Tervezett!C15</f>
        <v>0</v>
      </c>
      <c r="O14" s="12"/>
    </row>
    <row r="15" spans="1:16" s="11" customFormat="1" ht="21.95" customHeight="1" x14ac:dyDescent="0.25">
      <c r="A15" s="24" t="s">
        <v>106</v>
      </c>
      <c r="B15" s="82">
        <v>79933313</v>
      </c>
      <c r="C15" s="82">
        <v>79933313</v>
      </c>
      <c r="D15" s="82">
        <v>79933313</v>
      </c>
      <c r="E15" s="82">
        <v>79933313</v>
      </c>
      <c r="F15" s="82">
        <v>79933313</v>
      </c>
      <c r="G15" s="82">
        <v>79933313</v>
      </c>
      <c r="H15" s="82">
        <v>79933313</v>
      </c>
      <c r="I15" s="82">
        <v>79933313</v>
      </c>
      <c r="J15" s="82">
        <v>79933313</v>
      </c>
      <c r="K15" s="82">
        <v>79933313</v>
      </c>
      <c r="L15" s="82">
        <v>79933313</v>
      </c>
      <c r="M15" s="82">
        <v>79933314</v>
      </c>
      <c r="N15" s="78">
        <f>Tervezett!C17</f>
        <v>959199757</v>
      </c>
      <c r="O15" s="12"/>
    </row>
    <row r="16" spans="1:16" s="14" customFormat="1" ht="21.95" customHeight="1" x14ac:dyDescent="0.2">
      <c r="A16" s="83" t="s">
        <v>82</v>
      </c>
      <c r="B16" s="84">
        <f t="shared" ref="B16:N16" si="0">SUM(B8:B15)</f>
        <v>138669396</v>
      </c>
      <c r="C16" s="84">
        <f t="shared" si="0"/>
        <v>138669396</v>
      </c>
      <c r="D16" s="84">
        <f t="shared" si="0"/>
        <v>163969396</v>
      </c>
      <c r="E16" s="84">
        <f t="shared" si="0"/>
        <v>163969396</v>
      </c>
      <c r="F16" s="84">
        <f t="shared" si="0"/>
        <v>168669396</v>
      </c>
      <c r="G16" s="84">
        <f t="shared" si="0"/>
        <v>138669396</v>
      </c>
      <c r="H16" s="84">
        <f t="shared" si="0"/>
        <v>138669396</v>
      </c>
      <c r="I16" s="84">
        <f t="shared" si="0"/>
        <v>138669396</v>
      </c>
      <c r="J16" s="84">
        <f t="shared" si="0"/>
        <v>163969396</v>
      </c>
      <c r="K16" s="84">
        <f t="shared" si="0"/>
        <v>163969396</v>
      </c>
      <c r="L16" s="84">
        <f t="shared" si="0"/>
        <v>138669396</v>
      </c>
      <c r="M16" s="84">
        <f t="shared" si="0"/>
        <v>138669400</v>
      </c>
      <c r="N16" s="78">
        <f t="shared" si="0"/>
        <v>1795232756</v>
      </c>
      <c r="O16" s="13"/>
    </row>
    <row r="17" spans="1:16" s="11" customFormat="1" ht="38.85" customHeight="1" x14ac:dyDescent="0.25">
      <c r="A17" s="380"/>
      <c r="B17" s="380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12"/>
    </row>
    <row r="18" spans="1:16" s="11" customFormat="1" ht="28.35" customHeight="1" x14ac:dyDescent="0.25">
      <c r="A18" s="377" t="s">
        <v>63</v>
      </c>
      <c r="B18" s="377"/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12"/>
      <c r="P18" s="12"/>
    </row>
    <row r="19" spans="1:16" s="11" customFormat="1" ht="21.95" customHeight="1" x14ac:dyDescent="0.25">
      <c r="A19" s="85" t="s">
        <v>69</v>
      </c>
      <c r="B19" s="85">
        <v>89178556</v>
      </c>
      <c r="C19" s="85">
        <v>89178556</v>
      </c>
      <c r="D19" s="85">
        <v>89178556</v>
      </c>
      <c r="E19" s="85">
        <v>89178556</v>
      </c>
      <c r="F19" s="85">
        <v>89178556</v>
      </c>
      <c r="G19" s="85">
        <v>89178556</v>
      </c>
      <c r="H19" s="85">
        <v>89178556</v>
      </c>
      <c r="I19" s="85">
        <v>89178556</v>
      </c>
      <c r="J19" s="85">
        <v>89178556</v>
      </c>
      <c r="K19" s="85">
        <v>89178556</v>
      </c>
      <c r="L19" s="85">
        <v>89178556</v>
      </c>
      <c r="M19" s="85">
        <v>89178558</v>
      </c>
      <c r="N19" s="78">
        <f>Tervezett!C25</f>
        <v>1070142673.75</v>
      </c>
      <c r="O19" s="12"/>
      <c r="P19" s="12"/>
    </row>
    <row r="20" spans="1:16" s="11" customFormat="1" ht="21.95" customHeight="1" x14ac:dyDescent="0.25">
      <c r="A20" s="85" t="s">
        <v>135</v>
      </c>
      <c r="B20" s="85"/>
      <c r="C20" s="85">
        <v>6000000</v>
      </c>
      <c r="D20" s="85">
        <v>7947595</v>
      </c>
      <c r="E20" s="85">
        <v>6388120</v>
      </c>
      <c r="F20" s="85">
        <v>7000000</v>
      </c>
      <c r="G20" s="85">
        <v>7947595</v>
      </c>
      <c r="H20" s="85">
        <v>3000000</v>
      </c>
      <c r="I20" s="85">
        <v>34000000</v>
      </c>
      <c r="J20" s="85">
        <v>1079500</v>
      </c>
      <c r="K20" s="85"/>
      <c r="L20" s="85">
        <v>14052405</v>
      </c>
      <c r="M20" s="85"/>
      <c r="N20" s="78">
        <f>Tervezett!C29</f>
        <v>87415215.049999997</v>
      </c>
      <c r="O20" s="12"/>
      <c r="P20" s="12"/>
    </row>
    <row r="21" spans="1:16" s="11" customFormat="1" ht="22.5" customHeight="1" x14ac:dyDescent="0.25">
      <c r="A21" s="85" t="s">
        <v>130</v>
      </c>
      <c r="B21" s="85">
        <v>53139572</v>
      </c>
      <c r="C21" s="85">
        <v>53139572</v>
      </c>
      <c r="D21" s="85">
        <v>53139572</v>
      </c>
      <c r="E21" s="85">
        <v>53139572</v>
      </c>
      <c r="F21" s="85">
        <v>53139572</v>
      </c>
      <c r="G21" s="85">
        <v>53139572</v>
      </c>
      <c r="H21" s="85">
        <v>53139572</v>
      </c>
      <c r="I21" s="85">
        <v>53139572</v>
      </c>
      <c r="J21" s="85">
        <v>53139572</v>
      </c>
      <c r="K21" s="85">
        <v>53139572</v>
      </c>
      <c r="L21" s="85">
        <v>53139572</v>
      </c>
      <c r="M21" s="85">
        <v>53139575</v>
      </c>
      <c r="N21" s="78">
        <f>Tervezett!C30</f>
        <v>637674867</v>
      </c>
      <c r="O21" s="12"/>
      <c r="P21" s="12"/>
    </row>
    <row r="22" spans="1:16" s="11" customFormat="1" ht="21.95" customHeight="1" x14ac:dyDescent="0.25">
      <c r="A22" s="83" t="s">
        <v>83</v>
      </c>
      <c r="B22" s="83">
        <f t="shared" ref="B22:N22" si="1">SUM(B19:B21)</f>
        <v>142318128</v>
      </c>
      <c r="C22" s="83">
        <f t="shared" si="1"/>
        <v>148318128</v>
      </c>
      <c r="D22" s="83">
        <f t="shared" si="1"/>
        <v>150265723</v>
      </c>
      <c r="E22" s="83">
        <f t="shared" si="1"/>
        <v>148706248</v>
      </c>
      <c r="F22" s="83">
        <f t="shared" si="1"/>
        <v>149318128</v>
      </c>
      <c r="G22" s="83">
        <f t="shared" si="1"/>
        <v>150265723</v>
      </c>
      <c r="H22" s="83">
        <f t="shared" si="1"/>
        <v>145318128</v>
      </c>
      <c r="I22" s="83">
        <f t="shared" si="1"/>
        <v>176318128</v>
      </c>
      <c r="J22" s="83">
        <f t="shared" si="1"/>
        <v>143397628</v>
      </c>
      <c r="K22" s="83">
        <f t="shared" si="1"/>
        <v>142318128</v>
      </c>
      <c r="L22" s="83">
        <f t="shared" si="1"/>
        <v>156370533</v>
      </c>
      <c r="M22" s="83">
        <f t="shared" si="1"/>
        <v>142318133</v>
      </c>
      <c r="N22" s="78">
        <f t="shared" si="1"/>
        <v>1795232755.8</v>
      </c>
      <c r="O22" s="12"/>
      <c r="P22" s="12"/>
    </row>
    <row r="23" spans="1:16" s="11" customFormat="1" ht="17.100000000000001" customHeight="1" x14ac:dyDescent="0.2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1"/>
      <c r="O23" s="12"/>
    </row>
    <row r="24" spans="1:16" s="11" customFormat="1" ht="17.100000000000001" customHeight="1" x14ac:dyDescent="0.2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1"/>
      <c r="O24" s="12"/>
    </row>
    <row r="25" spans="1:16" s="11" customFormat="1" ht="17.100000000000001" customHeight="1" x14ac:dyDescent="0.2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1"/>
      <c r="O25" s="12"/>
    </row>
    <row r="26" spans="1:16" s="11" customFormat="1" ht="17.100000000000001" customHeight="1" x14ac:dyDescent="0.2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1"/>
      <c r="O26" s="12"/>
    </row>
    <row r="27" spans="1:16" s="11" customFormat="1" ht="15" x14ac:dyDescent="0.2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1"/>
      <c r="O27" s="12"/>
    </row>
    <row r="28" spans="1:16" s="11" customFormat="1" ht="15" x14ac:dyDescent="0.2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1"/>
      <c r="O28" s="12"/>
    </row>
    <row r="29" spans="1:16" s="11" customFormat="1" ht="15" x14ac:dyDescent="0.2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1"/>
      <c r="O29" s="12"/>
    </row>
    <row r="30" spans="1:16" s="11" customFormat="1" ht="15" x14ac:dyDescent="0.2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1"/>
      <c r="O30" s="12"/>
    </row>
    <row r="31" spans="1:16" s="11" customFormat="1" ht="15" x14ac:dyDescent="0.2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1"/>
      <c r="O31" s="12"/>
    </row>
    <row r="32" spans="1:16" s="11" customFormat="1" ht="15" x14ac:dyDescent="0.2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1"/>
      <c r="O32" s="12"/>
    </row>
    <row r="33" spans="2:15" s="11" customFormat="1" ht="15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58"/>
      <c r="O33" s="12"/>
    </row>
    <row r="34" spans="2:15" s="11" customFormat="1" ht="15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58"/>
      <c r="O34" s="12"/>
    </row>
    <row r="35" spans="2:15" s="11" customFormat="1" ht="15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58"/>
      <c r="O35" s="12"/>
    </row>
    <row r="36" spans="2:15" s="11" customFormat="1" ht="15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58"/>
      <c r="O36" s="12"/>
    </row>
    <row r="37" spans="2:15" s="11" customFormat="1" ht="15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58"/>
      <c r="O37" s="12"/>
    </row>
    <row r="38" spans="2:15" s="11" customFormat="1" ht="15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58"/>
      <c r="O38" s="12"/>
    </row>
    <row r="39" spans="2:15" s="11" customFormat="1" ht="15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58"/>
      <c r="O39" s="12"/>
    </row>
    <row r="40" spans="2:15" s="11" customFormat="1" ht="15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58"/>
      <c r="O40" s="12"/>
    </row>
    <row r="41" spans="2:15" s="11" customFormat="1" ht="15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58"/>
      <c r="O41" s="12"/>
    </row>
    <row r="42" spans="2:15" s="11" customFormat="1" ht="15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58"/>
      <c r="O42" s="12"/>
    </row>
    <row r="43" spans="2:15" s="11" customFormat="1" ht="15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58"/>
      <c r="O43" s="12"/>
    </row>
    <row r="44" spans="2:15" s="11" customFormat="1" ht="15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58"/>
      <c r="O44" s="12"/>
    </row>
    <row r="45" spans="2:15" s="11" customFormat="1" ht="15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58"/>
      <c r="O45" s="12"/>
    </row>
    <row r="46" spans="2:15" s="11" customFormat="1" ht="15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58"/>
      <c r="O46" s="12"/>
    </row>
    <row r="47" spans="2:15" s="11" customFormat="1" ht="15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58"/>
      <c r="O47" s="12"/>
    </row>
    <row r="48" spans="2:15" s="11" customFormat="1" ht="15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58"/>
      <c r="O48" s="12"/>
    </row>
    <row r="49" spans="2:15" s="11" customFormat="1" ht="15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58"/>
      <c r="O49" s="12"/>
    </row>
    <row r="50" spans="2:15" s="11" customFormat="1" ht="15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58"/>
      <c r="O50" s="12"/>
    </row>
    <row r="51" spans="2:15" s="11" customFormat="1" ht="15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58"/>
      <c r="O51" s="12"/>
    </row>
    <row r="52" spans="2:15" s="11" customFormat="1" ht="15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58"/>
      <c r="O52" s="12"/>
    </row>
    <row r="53" spans="2:15" s="11" customFormat="1" ht="15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58"/>
      <c r="O53" s="12"/>
    </row>
    <row r="54" spans="2:15" s="11" customFormat="1" ht="15" x14ac:dyDescent="0.25">
      <c r="N54" s="59"/>
    </row>
    <row r="55" spans="2:15" s="11" customFormat="1" ht="15" x14ac:dyDescent="0.25">
      <c r="N55" s="59"/>
    </row>
    <row r="56" spans="2:15" s="11" customFormat="1" ht="15" x14ac:dyDescent="0.25">
      <c r="N56" s="59"/>
    </row>
    <row r="57" spans="2:15" s="11" customFormat="1" ht="15" x14ac:dyDescent="0.25">
      <c r="N57" s="59"/>
    </row>
    <row r="58" spans="2:15" s="11" customFormat="1" ht="15" x14ac:dyDescent="0.25">
      <c r="N58" s="59"/>
    </row>
    <row r="59" spans="2:15" s="11" customFormat="1" ht="15" x14ac:dyDescent="0.25">
      <c r="N59" s="59"/>
    </row>
    <row r="60" spans="2:15" s="11" customFormat="1" ht="15" x14ac:dyDescent="0.25">
      <c r="N60" s="59"/>
    </row>
    <row r="61" spans="2:15" s="11" customFormat="1" ht="15" x14ac:dyDescent="0.25">
      <c r="N61" s="59"/>
    </row>
    <row r="62" spans="2:15" s="11" customFormat="1" ht="15" x14ac:dyDescent="0.25">
      <c r="N62" s="59"/>
    </row>
    <row r="63" spans="2:15" s="11" customFormat="1" ht="15" x14ac:dyDescent="0.25">
      <c r="N63" s="59"/>
    </row>
    <row r="64" spans="2:15" s="11" customFormat="1" ht="15" x14ac:dyDescent="0.25">
      <c r="N64" s="59"/>
    </row>
    <row r="65" spans="14:14" s="11" customFormat="1" ht="15" x14ac:dyDescent="0.25">
      <c r="N65" s="59"/>
    </row>
    <row r="66" spans="14:14" s="11" customFormat="1" ht="15" x14ac:dyDescent="0.25">
      <c r="N66" s="59"/>
    </row>
    <row r="67" spans="14:14" s="11" customFormat="1" ht="15" x14ac:dyDescent="0.25">
      <c r="N67" s="59"/>
    </row>
    <row r="68" spans="14:14" s="11" customFormat="1" ht="15" x14ac:dyDescent="0.25">
      <c r="N68" s="59"/>
    </row>
    <row r="69" spans="14:14" s="11" customFormat="1" ht="15" x14ac:dyDescent="0.25">
      <c r="N69" s="59"/>
    </row>
    <row r="70" spans="14:14" s="11" customFormat="1" ht="15" x14ac:dyDescent="0.25">
      <c r="N70" s="59"/>
    </row>
    <row r="71" spans="14:14" s="11" customFormat="1" ht="15" x14ac:dyDescent="0.25">
      <c r="N71" s="59"/>
    </row>
    <row r="72" spans="14:14" s="11" customFormat="1" ht="15" x14ac:dyDescent="0.25">
      <c r="N72" s="59"/>
    </row>
    <row r="73" spans="14:14" s="11" customFormat="1" ht="15" x14ac:dyDescent="0.25">
      <c r="N73" s="59"/>
    </row>
    <row r="74" spans="14:14" s="11" customFormat="1" ht="15" x14ac:dyDescent="0.25">
      <c r="N74" s="59"/>
    </row>
    <row r="75" spans="14:14" s="11" customFormat="1" ht="15" x14ac:dyDescent="0.25">
      <c r="N75" s="59"/>
    </row>
    <row r="76" spans="14:14" s="11" customFormat="1" ht="15" x14ac:dyDescent="0.25">
      <c r="N76" s="59"/>
    </row>
    <row r="77" spans="14:14" s="11" customFormat="1" ht="15" x14ac:dyDescent="0.25">
      <c r="N77" s="59"/>
    </row>
    <row r="78" spans="14:14" s="11" customFormat="1" ht="15" x14ac:dyDescent="0.25">
      <c r="N78" s="59"/>
    </row>
    <row r="79" spans="14:14" s="11" customFormat="1" ht="15" x14ac:dyDescent="0.25">
      <c r="N79" s="59"/>
    </row>
    <row r="80" spans="14:14" s="11" customFormat="1" ht="15" x14ac:dyDescent="0.25">
      <c r="N80" s="59"/>
    </row>
    <row r="81" spans="14:14" s="11" customFormat="1" ht="15" x14ac:dyDescent="0.25">
      <c r="N81" s="59"/>
    </row>
    <row r="82" spans="14:14" s="11" customFormat="1" ht="15" x14ac:dyDescent="0.25">
      <c r="N82" s="59"/>
    </row>
    <row r="83" spans="14:14" s="11" customFormat="1" ht="15" x14ac:dyDescent="0.25">
      <c r="N83" s="59"/>
    </row>
    <row r="84" spans="14:14" s="11" customFormat="1" ht="15" x14ac:dyDescent="0.25">
      <c r="N84" s="59"/>
    </row>
    <row r="85" spans="14:14" s="11" customFormat="1" ht="15" x14ac:dyDescent="0.25">
      <c r="N85" s="59"/>
    </row>
    <row r="86" spans="14:14" s="11" customFormat="1" ht="15" x14ac:dyDescent="0.25">
      <c r="N86" s="59"/>
    </row>
    <row r="87" spans="14:14" s="11" customFormat="1" ht="15" x14ac:dyDescent="0.25">
      <c r="N87" s="59"/>
    </row>
    <row r="88" spans="14:14" s="11" customFormat="1" ht="15" x14ac:dyDescent="0.25">
      <c r="N88" s="59"/>
    </row>
    <row r="89" spans="14:14" s="11" customFormat="1" ht="15" x14ac:dyDescent="0.25">
      <c r="N89" s="59"/>
    </row>
    <row r="90" spans="14:14" s="11" customFormat="1" ht="15" x14ac:dyDescent="0.25">
      <c r="N90" s="59"/>
    </row>
    <row r="91" spans="14:14" s="11" customFormat="1" ht="15" x14ac:dyDescent="0.25">
      <c r="N91" s="59"/>
    </row>
  </sheetData>
  <mergeCells count="6">
    <mergeCell ref="A18:N18"/>
    <mergeCell ref="A1:N1"/>
    <mergeCell ref="A3:N3"/>
    <mergeCell ref="A4:N4"/>
    <mergeCell ref="A7:N7"/>
    <mergeCell ref="A17:N17"/>
  </mergeCells>
  <pageMargins left="0.70866141732283472" right="0.70866141732283472" top="0.74803149606299213" bottom="0.74803149606299213" header="0.31496062992125984" footer="0.31496062992125984"/>
  <pageSetup paperSize="9" scale="52" firstPageNumber="26" orientation="landscape" useFirstPageNumber="1" r:id="rId1"/>
  <headerFooter>
    <oddFooter>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Y61"/>
  <sheetViews>
    <sheetView topLeftCell="A55" workbookViewId="0">
      <selection activeCell="G10" sqref="G10"/>
    </sheetView>
  </sheetViews>
  <sheetFormatPr defaultColWidth="9.140625" defaultRowHeight="15" x14ac:dyDescent="0.25"/>
  <cols>
    <col min="1" max="1" width="9.140625" style="97"/>
    <col min="2" max="2" width="59" style="62" customWidth="1"/>
    <col min="3" max="3" width="8.5703125" style="62" customWidth="1"/>
    <col min="4" max="4" width="1.140625" style="62" hidden="1" customWidth="1"/>
    <col min="5" max="6" width="8.85546875" style="62" hidden="1" customWidth="1"/>
    <col min="7" max="7" width="20.28515625" style="94" customWidth="1"/>
    <col min="8" max="8" width="13.140625" style="62" customWidth="1"/>
    <col min="9" max="9" width="12.28515625" style="62" customWidth="1"/>
    <col min="10" max="10" width="9.140625" style="62"/>
    <col min="11" max="11" width="18.42578125" style="62" customWidth="1"/>
    <col min="12" max="16384" width="9.140625" style="62"/>
  </cols>
  <sheetData>
    <row r="1" spans="1:987" x14ac:dyDescent="0.25">
      <c r="A1" s="324" t="s">
        <v>409</v>
      </c>
      <c r="B1" s="324"/>
      <c r="C1" s="324"/>
      <c r="D1" s="324"/>
      <c r="E1" s="324"/>
      <c r="F1" s="324"/>
      <c r="G1" s="324"/>
      <c r="H1" s="324"/>
      <c r="I1" s="324"/>
      <c r="J1" s="324"/>
    </row>
    <row r="2" spans="1:987" ht="13.9" x14ac:dyDescent="0.25">
      <c r="A2" s="227"/>
      <c r="B2" s="227"/>
      <c r="C2" s="227"/>
      <c r="D2" s="227"/>
      <c r="E2" s="227"/>
      <c r="F2" s="227"/>
      <c r="G2" s="227"/>
      <c r="H2" s="227"/>
      <c r="I2" s="227"/>
      <c r="J2" s="227"/>
    </row>
    <row r="3" spans="1:987" ht="22.15" customHeight="1" x14ac:dyDescent="0.25">
      <c r="A3" s="336" t="s">
        <v>207</v>
      </c>
      <c r="B3" s="336"/>
      <c r="C3" s="336"/>
      <c r="D3" s="336"/>
      <c r="E3" s="336"/>
      <c r="F3" s="336"/>
      <c r="G3" s="336"/>
      <c r="H3" s="336"/>
      <c r="I3" s="336"/>
      <c r="J3" s="33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  <c r="IW3" s="86"/>
      <c r="IX3" s="86"/>
      <c r="IY3" s="86"/>
      <c r="IZ3" s="86"/>
      <c r="JA3" s="86"/>
      <c r="JB3" s="86"/>
      <c r="JC3" s="86"/>
      <c r="JD3" s="86"/>
      <c r="JE3" s="86"/>
      <c r="JF3" s="86"/>
      <c r="JG3" s="86"/>
      <c r="JH3" s="86"/>
      <c r="JI3" s="86"/>
      <c r="JJ3" s="86"/>
      <c r="JK3" s="86"/>
      <c r="JL3" s="86"/>
      <c r="JM3" s="86"/>
      <c r="JN3" s="86"/>
      <c r="JO3" s="86"/>
      <c r="JP3" s="86"/>
      <c r="JQ3" s="86"/>
      <c r="JR3" s="86"/>
      <c r="JS3" s="86"/>
      <c r="JT3" s="86"/>
      <c r="JU3" s="86"/>
      <c r="JV3" s="86"/>
      <c r="JW3" s="86"/>
      <c r="JX3" s="86"/>
      <c r="JY3" s="86"/>
      <c r="JZ3" s="86"/>
      <c r="KA3" s="86"/>
      <c r="KB3" s="86"/>
      <c r="KC3" s="86"/>
      <c r="KD3" s="86"/>
      <c r="KE3" s="86"/>
      <c r="KF3" s="86"/>
      <c r="KG3" s="86"/>
      <c r="KH3" s="86"/>
      <c r="KI3" s="86"/>
      <c r="KJ3" s="86"/>
      <c r="KK3" s="86"/>
      <c r="KL3" s="86"/>
      <c r="KM3" s="86"/>
      <c r="KN3" s="86"/>
      <c r="KO3" s="86"/>
      <c r="KP3" s="86"/>
      <c r="KQ3" s="86"/>
      <c r="KR3" s="86"/>
      <c r="KS3" s="86"/>
      <c r="KT3" s="86"/>
      <c r="KU3" s="86"/>
      <c r="KV3" s="86"/>
      <c r="KW3" s="86"/>
      <c r="KX3" s="86"/>
      <c r="KY3" s="86"/>
      <c r="KZ3" s="86"/>
      <c r="LA3" s="86"/>
      <c r="LB3" s="86"/>
      <c r="LC3" s="86"/>
      <c r="LD3" s="86"/>
      <c r="LE3" s="86"/>
      <c r="LF3" s="86"/>
      <c r="LG3" s="86"/>
      <c r="LH3" s="86"/>
      <c r="LI3" s="86"/>
      <c r="LJ3" s="86"/>
      <c r="LK3" s="86"/>
      <c r="LL3" s="86"/>
      <c r="LM3" s="86"/>
      <c r="LN3" s="86"/>
      <c r="LO3" s="86"/>
      <c r="LP3" s="86"/>
      <c r="LQ3" s="86"/>
      <c r="LR3" s="86"/>
      <c r="LS3" s="86"/>
      <c r="LT3" s="86"/>
      <c r="LU3" s="86"/>
      <c r="LV3" s="86"/>
      <c r="LW3" s="86"/>
      <c r="LX3" s="86"/>
      <c r="LY3" s="86"/>
      <c r="LZ3" s="86"/>
      <c r="MA3" s="86"/>
      <c r="MB3" s="86"/>
      <c r="MC3" s="86"/>
      <c r="MD3" s="86"/>
      <c r="ME3" s="86"/>
      <c r="MF3" s="86"/>
      <c r="MG3" s="86"/>
      <c r="MH3" s="86"/>
      <c r="MI3" s="86"/>
      <c r="MJ3" s="86"/>
      <c r="MK3" s="86"/>
      <c r="ML3" s="86"/>
      <c r="MM3" s="86"/>
      <c r="MN3" s="86"/>
      <c r="MO3" s="86"/>
      <c r="MP3" s="86"/>
      <c r="MQ3" s="86"/>
      <c r="MR3" s="86"/>
      <c r="MS3" s="86"/>
      <c r="MT3" s="86"/>
      <c r="MU3" s="86"/>
      <c r="MV3" s="86"/>
      <c r="MW3" s="86"/>
      <c r="MX3" s="86"/>
      <c r="MY3" s="86"/>
      <c r="MZ3" s="86"/>
      <c r="NA3" s="86"/>
      <c r="NB3" s="86"/>
      <c r="NC3" s="86"/>
      <c r="ND3" s="86"/>
      <c r="NE3" s="86"/>
      <c r="NF3" s="86"/>
      <c r="NG3" s="86"/>
      <c r="NH3" s="86"/>
      <c r="NI3" s="86"/>
      <c r="NJ3" s="86"/>
      <c r="NK3" s="86"/>
      <c r="NL3" s="86"/>
      <c r="NM3" s="86"/>
      <c r="NN3" s="86"/>
      <c r="NO3" s="86"/>
      <c r="NP3" s="86"/>
      <c r="NQ3" s="86"/>
      <c r="NR3" s="86"/>
      <c r="NS3" s="86"/>
      <c r="NT3" s="86"/>
      <c r="NU3" s="86"/>
      <c r="NV3" s="86"/>
      <c r="NW3" s="86"/>
      <c r="NX3" s="86"/>
      <c r="NY3" s="86"/>
      <c r="NZ3" s="86"/>
      <c r="OA3" s="86"/>
      <c r="OB3" s="86"/>
      <c r="OC3" s="86"/>
      <c r="OD3" s="86"/>
      <c r="OE3" s="86"/>
      <c r="OF3" s="86"/>
      <c r="OG3" s="86"/>
      <c r="OH3" s="86"/>
      <c r="OI3" s="86"/>
      <c r="OJ3" s="86"/>
      <c r="OK3" s="86"/>
      <c r="OL3" s="86"/>
      <c r="OM3" s="86"/>
      <c r="ON3" s="86"/>
      <c r="OO3" s="86"/>
      <c r="OP3" s="86"/>
      <c r="OQ3" s="86"/>
      <c r="OR3" s="86"/>
      <c r="OS3" s="86"/>
      <c r="OT3" s="86"/>
      <c r="OU3" s="86"/>
      <c r="OV3" s="86"/>
      <c r="OW3" s="86"/>
      <c r="OX3" s="86"/>
      <c r="OY3" s="86"/>
      <c r="OZ3" s="86"/>
      <c r="PA3" s="86"/>
      <c r="PB3" s="86"/>
      <c r="PC3" s="86"/>
      <c r="PD3" s="86"/>
      <c r="PE3" s="86"/>
      <c r="PF3" s="86"/>
      <c r="PG3" s="86"/>
      <c r="PH3" s="86"/>
      <c r="PI3" s="86"/>
      <c r="PJ3" s="86"/>
      <c r="PK3" s="86"/>
      <c r="PL3" s="86"/>
      <c r="PM3" s="86"/>
      <c r="PN3" s="86"/>
      <c r="PO3" s="86"/>
      <c r="PP3" s="86"/>
      <c r="PQ3" s="86"/>
      <c r="PR3" s="86"/>
      <c r="PS3" s="86"/>
      <c r="PT3" s="86"/>
      <c r="PU3" s="86"/>
      <c r="PV3" s="86"/>
      <c r="PW3" s="86"/>
      <c r="PX3" s="86"/>
      <c r="PY3" s="86"/>
      <c r="PZ3" s="86"/>
      <c r="QA3" s="86"/>
      <c r="QB3" s="86"/>
      <c r="QC3" s="86"/>
      <c r="QD3" s="86"/>
      <c r="QE3" s="86"/>
      <c r="QF3" s="86"/>
      <c r="QG3" s="86"/>
      <c r="QH3" s="86"/>
      <c r="QI3" s="86"/>
      <c r="QJ3" s="86"/>
      <c r="QK3" s="86"/>
      <c r="QL3" s="86"/>
      <c r="QM3" s="86"/>
      <c r="QN3" s="86"/>
      <c r="QO3" s="86"/>
      <c r="QP3" s="86"/>
      <c r="QQ3" s="86"/>
      <c r="QR3" s="86"/>
      <c r="QS3" s="86"/>
      <c r="QT3" s="86"/>
      <c r="QU3" s="86"/>
      <c r="QV3" s="86"/>
      <c r="QW3" s="86"/>
      <c r="QX3" s="86"/>
      <c r="QY3" s="86"/>
      <c r="QZ3" s="86"/>
      <c r="RA3" s="86"/>
      <c r="RB3" s="86"/>
      <c r="RC3" s="86"/>
      <c r="RD3" s="86"/>
      <c r="RE3" s="86"/>
      <c r="RF3" s="86"/>
      <c r="RG3" s="86"/>
      <c r="RH3" s="86"/>
      <c r="RI3" s="86"/>
      <c r="RJ3" s="86"/>
      <c r="RK3" s="86"/>
      <c r="RL3" s="86"/>
      <c r="RM3" s="86"/>
      <c r="RN3" s="86"/>
      <c r="RO3" s="86"/>
      <c r="RP3" s="86"/>
      <c r="RQ3" s="86"/>
      <c r="RR3" s="86"/>
      <c r="RS3" s="86"/>
      <c r="RT3" s="86"/>
      <c r="RU3" s="86"/>
      <c r="RV3" s="86"/>
      <c r="RW3" s="86"/>
      <c r="RX3" s="86"/>
      <c r="RY3" s="86"/>
      <c r="RZ3" s="86"/>
      <c r="SA3" s="86"/>
      <c r="SB3" s="86"/>
      <c r="SC3" s="86"/>
      <c r="SD3" s="86"/>
      <c r="SE3" s="86"/>
      <c r="SF3" s="86"/>
      <c r="SG3" s="86"/>
      <c r="SH3" s="86"/>
      <c r="SI3" s="86"/>
      <c r="SJ3" s="86"/>
      <c r="SK3" s="86"/>
      <c r="SL3" s="86"/>
      <c r="SM3" s="86"/>
      <c r="SN3" s="86"/>
      <c r="SO3" s="86"/>
      <c r="SP3" s="86"/>
      <c r="SQ3" s="86"/>
      <c r="SR3" s="86"/>
      <c r="SS3" s="86"/>
      <c r="ST3" s="86"/>
      <c r="SU3" s="86"/>
      <c r="SV3" s="86"/>
      <c r="SW3" s="86"/>
      <c r="SX3" s="86"/>
      <c r="SY3" s="86"/>
      <c r="SZ3" s="86"/>
      <c r="TA3" s="86"/>
      <c r="TB3" s="86"/>
      <c r="TC3" s="86"/>
      <c r="TD3" s="86"/>
      <c r="TE3" s="86"/>
      <c r="TF3" s="86"/>
      <c r="TG3" s="86"/>
      <c r="TH3" s="86"/>
      <c r="TI3" s="86"/>
      <c r="TJ3" s="86"/>
      <c r="TK3" s="86"/>
      <c r="TL3" s="86"/>
      <c r="TM3" s="86"/>
      <c r="TN3" s="86"/>
      <c r="TO3" s="86"/>
      <c r="TP3" s="86"/>
      <c r="TQ3" s="86"/>
      <c r="TR3" s="86"/>
      <c r="TS3" s="86"/>
      <c r="TT3" s="86"/>
      <c r="TU3" s="86"/>
      <c r="TV3" s="86"/>
      <c r="TW3" s="86"/>
      <c r="TX3" s="86"/>
      <c r="TY3" s="86"/>
      <c r="TZ3" s="86"/>
      <c r="UA3" s="86"/>
      <c r="UB3" s="86"/>
      <c r="UC3" s="86"/>
      <c r="UD3" s="86"/>
      <c r="UE3" s="86"/>
      <c r="UF3" s="86"/>
      <c r="UG3" s="86"/>
      <c r="UH3" s="86"/>
      <c r="UI3" s="86"/>
      <c r="UJ3" s="86"/>
      <c r="UK3" s="86"/>
      <c r="UL3" s="86"/>
      <c r="UM3" s="86"/>
      <c r="UN3" s="86"/>
      <c r="UO3" s="86"/>
      <c r="UP3" s="86"/>
      <c r="UQ3" s="86"/>
      <c r="UR3" s="86"/>
      <c r="US3" s="86"/>
      <c r="UT3" s="86"/>
      <c r="UU3" s="86"/>
      <c r="UV3" s="86"/>
      <c r="UW3" s="86"/>
      <c r="UX3" s="86"/>
      <c r="UY3" s="86"/>
      <c r="UZ3" s="86"/>
      <c r="VA3" s="86"/>
      <c r="VB3" s="86"/>
      <c r="VC3" s="86"/>
      <c r="VD3" s="86"/>
      <c r="VE3" s="86"/>
      <c r="VF3" s="86"/>
      <c r="VG3" s="86"/>
      <c r="VH3" s="86"/>
      <c r="VI3" s="86"/>
      <c r="VJ3" s="86"/>
      <c r="VK3" s="86"/>
      <c r="VL3" s="86"/>
      <c r="VM3" s="86"/>
      <c r="VN3" s="86"/>
      <c r="VO3" s="86"/>
      <c r="VP3" s="86"/>
      <c r="VQ3" s="86"/>
      <c r="VR3" s="86"/>
      <c r="VS3" s="86"/>
      <c r="VT3" s="86"/>
      <c r="VU3" s="86"/>
      <c r="VV3" s="86"/>
      <c r="VW3" s="86"/>
      <c r="VX3" s="86"/>
      <c r="VY3" s="86"/>
      <c r="VZ3" s="86"/>
      <c r="WA3" s="86"/>
      <c r="WB3" s="86"/>
      <c r="WC3" s="86"/>
      <c r="WD3" s="86"/>
      <c r="WE3" s="86"/>
      <c r="WF3" s="86"/>
      <c r="WG3" s="86"/>
      <c r="WH3" s="86"/>
      <c r="WI3" s="86"/>
      <c r="WJ3" s="86"/>
      <c r="WK3" s="86"/>
      <c r="WL3" s="86"/>
      <c r="WM3" s="86"/>
      <c r="WN3" s="86"/>
      <c r="WO3" s="86"/>
      <c r="WP3" s="86"/>
      <c r="WQ3" s="86"/>
      <c r="WR3" s="86"/>
      <c r="WS3" s="86"/>
      <c r="WT3" s="86"/>
      <c r="WU3" s="86"/>
      <c r="WV3" s="86"/>
      <c r="WW3" s="86"/>
      <c r="WX3" s="86"/>
      <c r="WY3" s="86"/>
      <c r="WZ3" s="86"/>
      <c r="XA3" s="86"/>
      <c r="XB3" s="86"/>
      <c r="XC3" s="86"/>
      <c r="XD3" s="86"/>
      <c r="XE3" s="86"/>
      <c r="XF3" s="86"/>
      <c r="XG3" s="86"/>
      <c r="XH3" s="86"/>
      <c r="XI3" s="86"/>
      <c r="XJ3" s="86"/>
      <c r="XK3" s="86"/>
      <c r="XL3" s="86"/>
      <c r="XM3" s="86"/>
      <c r="XN3" s="86"/>
      <c r="XO3" s="86"/>
      <c r="XP3" s="86"/>
      <c r="XQ3" s="86"/>
      <c r="XR3" s="86"/>
      <c r="XS3" s="86"/>
      <c r="XT3" s="86"/>
      <c r="XU3" s="86"/>
      <c r="XV3" s="86"/>
      <c r="XW3" s="86"/>
      <c r="XX3" s="86"/>
      <c r="XY3" s="86"/>
      <c r="XZ3" s="86"/>
      <c r="YA3" s="86"/>
      <c r="YB3" s="86"/>
      <c r="YC3" s="86"/>
      <c r="YD3" s="86"/>
      <c r="YE3" s="86"/>
      <c r="YF3" s="86"/>
      <c r="YG3" s="86"/>
      <c r="YH3" s="86"/>
      <c r="YI3" s="86"/>
      <c r="YJ3" s="86"/>
      <c r="YK3" s="86"/>
      <c r="YL3" s="86"/>
      <c r="YM3" s="86"/>
      <c r="YN3" s="86"/>
      <c r="YO3" s="86"/>
      <c r="YP3" s="86"/>
      <c r="YQ3" s="86"/>
      <c r="YR3" s="86"/>
      <c r="YS3" s="86"/>
      <c r="YT3" s="86"/>
      <c r="YU3" s="86"/>
      <c r="YV3" s="86"/>
      <c r="YW3" s="86"/>
      <c r="YX3" s="86"/>
      <c r="YY3" s="86"/>
      <c r="YZ3" s="86"/>
      <c r="ZA3" s="86"/>
      <c r="ZB3" s="86"/>
      <c r="ZC3" s="86"/>
      <c r="ZD3" s="86"/>
      <c r="ZE3" s="86"/>
      <c r="ZF3" s="86"/>
      <c r="ZG3" s="86"/>
      <c r="ZH3" s="86"/>
      <c r="ZI3" s="86"/>
      <c r="ZJ3" s="86"/>
      <c r="ZK3" s="86"/>
      <c r="ZL3" s="86"/>
      <c r="ZM3" s="86"/>
      <c r="ZN3" s="86"/>
      <c r="ZO3" s="86"/>
      <c r="ZP3" s="86"/>
      <c r="ZQ3" s="86"/>
      <c r="ZR3" s="86"/>
      <c r="ZS3" s="86"/>
      <c r="ZT3" s="86"/>
      <c r="ZU3" s="86"/>
      <c r="ZV3" s="86"/>
      <c r="ZW3" s="86"/>
      <c r="ZX3" s="86"/>
      <c r="ZY3" s="86"/>
      <c r="ZZ3" s="86"/>
      <c r="AAA3" s="86"/>
      <c r="AAB3" s="86"/>
      <c r="AAC3" s="86"/>
      <c r="AAD3" s="86"/>
      <c r="AAE3" s="86"/>
      <c r="AAF3" s="86"/>
      <c r="AAG3" s="86"/>
      <c r="AAH3" s="86"/>
      <c r="AAI3" s="86"/>
      <c r="AAJ3" s="86"/>
      <c r="AAK3" s="86"/>
      <c r="AAL3" s="86"/>
      <c r="AAM3" s="86"/>
      <c r="AAN3" s="86"/>
      <c r="AAO3" s="86"/>
      <c r="AAP3" s="86"/>
      <c r="AAQ3" s="86"/>
      <c r="AAR3" s="86"/>
      <c r="AAS3" s="86"/>
      <c r="AAT3" s="86"/>
      <c r="AAU3" s="86"/>
      <c r="AAV3" s="86"/>
      <c r="AAW3" s="86"/>
      <c r="AAX3" s="86"/>
      <c r="AAY3" s="86"/>
      <c r="AAZ3" s="86"/>
      <c r="ABA3" s="86"/>
      <c r="ABB3" s="86"/>
      <c r="ABC3" s="86"/>
      <c r="ABD3" s="86"/>
      <c r="ABE3" s="86"/>
      <c r="ABF3" s="86"/>
      <c r="ABG3" s="86"/>
      <c r="ABH3" s="86"/>
      <c r="ABI3" s="86"/>
      <c r="ABJ3" s="86"/>
      <c r="ABK3" s="86"/>
      <c r="ABL3" s="86"/>
      <c r="ABM3" s="86"/>
      <c r="ABN3" s="86"/>
      <c r="ABO3" s="86"/>
      <c r="ABP3" s="86"/>
      <c r="ABQ3" s="86"/>
      <c r="ABR3" s="86"/>
      <c r="ABS3" s="86"/>
      <c r="ABT3" s="86"/>
      <c r="ABU3" s="86"/>
      <c r="ABV3" s="86"/>
      <c r="ABW3" s="86"/>
      <c r="ABX3" s="86"/>
      <c r="ABY3" s="86"/>
      <c r="ABZ3" s="86"/>
      <c r="ACA3" s="86"/>
      <c r="ACB3" s="86"/>
      <c r="ACC3" s="86"/>
      <c r="ACD3" s="86"/>
      <c r="ACE3" s="86"/>
      <c r="ACF3" s="86"/>
      <c r="ACG3" s="86"/>
      <c r="ACH3" s="86"/>
      <c r="ACI3" s="86"/>
      <c r="ACJ3" s="86"/>
      <c r="ACK3" s="86"/>
      <c r="ACL3" s="86"/>
      <c r="ACM3" s="86"/>
      <c r="ACN3" s="86"/>
      <c r="ACO3" s="86"/>
      <c r="ACP3" s="86"/>
      <c r="ACQ3" s="86"/>
      <c r="ACR3" s="86"/>
      <c r="ACS3" s="86"/>
      <c r="ACT3" s="86"/>
      <c r="ACU3" s="86"/>
      <c r="ACV3" s="86"/>
      <c r="ACW3" s="86"/>
      <c r="ACX3" s="86"/>
      <c r="ACY3" s="86"/>
      <c r="ACZ3" s="86"/>
      <c r="ADA3" s="86"/>
      <c r="ADB3" s="86"/>
      <c r="ADC3" s="86"/>
      <c r="ADD3" s="86"/>
      <c r="ADE3" s="86"/>
      <c r="ADF3" s="86"/>
      <c r="ADG3" s="86"/>
      <c r="ADH3" s="86"/>
      <c r="ADI3" s="86"/>
      <c r="ADJ3" s="86"/>
      <c r="ADK3" s="86"/>
      <c r="ADL3" s="86"/>
      <c r="ADM3" s="86"/>
      <c r="ADN3" s="86"/>
      <c r="ADO3" s="86"/>
      <c r="ADP3" s="86"/>
      <c r="ADQ3" s="86"/>
      <c r="ADR3" s="86"/>
      <c r="ADS3" s="86"/>
      <c r="ADT3" s="86"/>
      <c r="ADU3" s="86"/>
      <c r="ADV3" s="86"/>
      <c r="ADW3" s="86"/>
      <c r="ADX3" s="86"/>
      <c r="ADY3" s="86"/>
      <c r="ADZ3" s="86"/>
      <c r="AEA3" s="86"/>
      <c r="AEB3" s="86"/>
      <c r="AEC3" s="86"/>
      <c r="AED3" s="86"/>
      <c r="AEE3" s="86"/>
      <c r="AEF3" s="86"/>
      <c r="AEG3" s="86"/>
      <c r="AEH3" s="86"/>
      <c r="AEI3" s="86"/>
      <c r="AEJ3" s="86"/>
      <c r="AEK3" s="86"/>
      <c r="AEL3" s="86"/>
      <c r="AEM3" s="86"/>
      <c r="AEN3" s="86"/>
      <c r="AEO3" s="86"/>
      <c r="AEP3" s="86"/>
      <c r="AEQ3" s="86"/>
      <c r="AER3" s="86"/>
      <c r="AES3" s="86"/>
      <c r="AET3" s="86"/>
      <c r="AEU3" s="86"/>
      <c r="AEV3" s="86"/>
      <c r="AEW3" s="86"/>
      <c r="AEX3" s="86"/>
      <c r="AEY3" s="86"/>
      <c r="AEZ3" s="86"/>
      <c r="AFA3" s="86"/>
      <c r="AFB3" s="86"/>
      <c r="AFC3" s="86"/>
      <c r="AFD3" s="86"/>
      <c r="AFE3" s="86"/>
      <c r="AFF3" s="86"/>
      <c r="AFG3" s="86"/>
      <c r="AFH3" s="86"/>
      <c r="AFI3" s="86"/>
      <c r="AFJ3" s="86"/>
      <c r="AFK3" s="86"/>
      <c r="AFL3" s="86"/>
      <c r="AFM3" s="86"/>
      <c r="AFN3" s="86"/>
      <c r="AFO3" s="86"/>
      <c r="AFP3" s="86"/>
      <c r="AFQ3" s="86"/>
      <c r="AFR3" s="86"/>
      <c r="AFS3" s="86"/>
      <c r="AFT3" s="86"/>
      <c r="AFU3" s="86"/>
      <c r="AFV3" s="86"/>
      <c r="AFW3" s="86"/>
      <c r="AFX3" s="86"/>
      <c r="AFY3" s="86"/>
      <c r="AFZ3" s="86"/>
      <c r="AGA3" s="86"/>
      <c r="AGB3" s="86"/>
      <c r="AGC3" s="86"/>
      <c r="AGD3" s="86"/>
      <c r="AGE3" s="86"/>
      <c r="AGF3" s="86"/>
      <c r="AGG3" s="86"/>
      <c r="AGH3" s="86"/>
      <c r="AGI3" s="86"/>
      <c r="AGJ3" s="86"/>
      <c r="AGK3" s="86"/>
      <c r="AGL3" s="86"/>
      <c r="AGM3" s="86"/>
      <c r="AGN3" s="86"/>
      <c r="AGO3" s="86"/>
      <c r="AGP3" s="86"/>
      <c r="AGQ3" s="86"/>
      <c r="AGR3" s="86"/>
      <c r="AGS3" s="86"/>
      <c r="AGT3" s="86"/>
      <c r="AGU3" s="86"/>
      <c r="AGV3" s="86"/>
      <c r="AGW3" s="86"/>
      <c r="AGX3" s="86"/>
      <c r="AGY3" s="86"/>
      <c r="AGZ3" s="86"/>
      <c r="AHA3" s="86"/>
      <c r="AHB3" s="86"/>
      <c r="AHC3" s="86"/>
      <c r="AHD3" s="86"/>
      <c r="AHE3" s="86"/>
      <c r="AHF3" s="86"/>
      <c r="AHG3" s="86"/>
      <c r="AHH3" s="86"/>
      <c r="AHI3" s="86"/>
      <c r="AHJ3" s="86"/>
      <c r="AHK3" s="86"/>
      <c r="AHL3" s="86"/>
      <c r="AHM3" s="86"/>
      <c r="AHN3" s="86"/>
      <c r="AHO3" s="86"/>
      <c r="AHP3" s="86"/>
      <c r="AHQ3" s="86"/>
      <c r="AHR3" s="86"/>
      <c r="AHS3" s="86"/>
      <c r="AHT3" s="86"/>
      <c r="AHU3" s="86"/>
      <c r="AHV3" s="86"/>
      <c r="AHW3" s="86"/>
      <c r="AHX3" s="86"/>
      <c r="AHY3" s="86"/>
      <c r="AHZ3" s="86"/>
      <c r="AIA3" s="86"/>
      <c r="AIB3" s="86"/>
      <c r="AIC3" s="86"/>
      <c r="AID3" s="86"/>
      <c r="AIE3" s="86"/>
      <c r="AIF3" s="86"/>
      <c r="AIG3" s="86"/>
      <c r="AIH3" s="86"/>
      <c r="AII3" s="86"/>
      <c r="AIJ3" s="86"/>
      <c r="AIK3" s="86"/>
      <c r="AIL3" s="86"/>
      <c r="AIM3" s="86"/>
      <c r="AIN3" s="86"/>
      <c r="AIO3" s="86"/>
      <c r="AIP3" s="86"/>
      <c r="AIQ3" s="86"/>
      <c r="AIR3" s="86"/>
      <c r="AIS3" s="86"/>
      <c r="AIT3" s="86"/>
      <c r="AIU3" s="86"/>
      <c r="AIV3" s="86"/>
      <c r="AIW3" s="86"/>
      <c r="AIX3" s="86"/>
      <c r="AIY3" s="86"/>
      <c r="AIZ3" s="86"/>
      <c r="AJA3" s="86"/>
      <c r="AJB3" s="86"/>
      <c r="AJC3" s="86"/>
      <c r="AJD3" s="86"/>
      <c r="AJE3" s="86"/>
      <c r="AJF3" s="86"/>
      <c r="AJG3" s="86"/>
      <c r="AJH3" s="86"/>
      <c r="AJI3" s="86"/>
      <c r="AJJ3" s="86"/>
      <c r="AJK3" s="86"/>
      <c r="AJL3" s="86"/>
      <c r="AJM3" s="86"/>
      <c r="AJN3" s="86"/>
      <c r="AJO3" s="86"/>
      <c r="AJP3" s="86"/>
      <c r="AJQ3" s="86"/>
      <c r="AJR3" s="86"/>
      <c r="AJS3" s="86"/>
      <c r="AJT3" s="86"/>
      <c r="AJU3" s="86"/>
      <c r="AJV3" s="86"/>
      <c r="AJW3" s="86"/>
      <c r="AJX3" s="86"/>
      <c r="AJY3" s="86"/>
      <c r="AJZ3" s="86"/>
      <c r="AKA3" s="86"/>
      <c r="AKB3" s="86"/>
      <c r="AKC3" s="86"/>
      <c r="AKD3" s="86"/>
      <c r="AKE3" s="86"/>
      <c r="AKF3" s="86"/>
      <c r="AKG3" s="86"/>
      <c r="AKH3" s="86"/>
      <c r="AKI3" s="86"/>
      <c r="AKJ3" s="86"/>
      <c r="AKK3" s="86"/>
      <c r="AKL3" s="86"/>
      <c r="AKM3" s="86"/>
      <c r="AKN3" s="86"/>
      <c r="AKO3" s="86"/>
      <c r="AKP3" s="86"/>
      <c r="AKQ3" s="86"/>
      <c r="AKR3" s="86"/>
      <c r="AKS3" s="86"/>
      <c r="AKT3" s="86"/>
      <c r="AKU3" s="86"/>
      <c r="AKV3" s="86"/>
      <c r="AKW3" s="86"/>
      <c r="AKX3" s="86"/>
      <c r="AKY3" s="86"/>
    </row>
    <row r="4" spans="1:987" ht="22.15" customHeight="1" x14ac:dyDescent="0.25">
      <c r="A4" s="340" t="s">
        <v>245</v>
      </c>
      <c r="B4" s="337"/>
      <c r="C4" s="337"/>
      <c r="D4" s="337"/>
      <c r="E4" s="337"/>
      <c r="F4" s="337"/>
      <c r="G4" s="337"/>
      <c r="H4" s="337"/>
      <c r="I4" s="337"/>
      <c r="J4" s="337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  <c r="IW4" s="86"/>
      <c r="IX4" s="86"/>
      <c r="IY4" s="86"/>
      <c r="IZ4" s="86"/>
      <c r="JA4" s="86"/>
      <c r="JB4" s="86"/>
      <c r="JC4" s="86"/>
      <c r="JD4" s="86"/>
      <c r="JE4" s="86"/>
      <c r="JF4" s="86"/>
      <c r="JG4" s="86"/>
      <c r="JH4" s="86"/>
      <c r="JI4" s="86"/>
      <c r="JJ4" s="86"/>
      <c r="JK4" s="86"/>
      <c r="JL4" s="86"/>
      <c r="JM4" s="86"/>
      <c r="JN4" s="86"/>
      <c r="JO4" s="86"/>
      <c r="JP4" s="86"/>
      <c r="JQ4" s="86"/>
      <c r="JR4" s="86"/>
      <c r="JS4" s="86"/>
      <c r="JT4" s="86"/>
      <c r="JU4" s="86"/>
      <c r="JV4" s="86"/>
      <c r="JW4" s="86"/>
      <c r="JX4" s="86"/>
      <c r="JY4" s="86"/>
      <c r="JZ4" s="86"/>
      <c r="KA4" s="86"/>
      <c r="KB4" s="86"/>
      <c r="KC4" s="86"/>
      <c r="KD4" s="86"/>
      <c r="KE4" s="86"/>
      <c r="KF4" s="86"/>
      <c r="KG4" s="86"/>
      <c r="KH4" s="86"/>
      <c r="KI4" s="86"/>
      <c r="KJ4" s="86"/>
      <c r="KK4" s="86"/>
      <c r="KL4" s="86"/>
      <c r="KM4" s="86"/>
      <c r="KN4" s="86"/>
      <c r="KO4" s="86"/>
      <c r="KP4" s="86"/>
      <c r="KQ4" s="86"/>
      <c r="KR4" s="86"/>
      <c r="KS4" s="86"/>
      <c r="KT4" s="86"/>
      <c r="KU4" s="86"/>
      <c r="KV4" s="86"/>
      <c r="KW4" s="86"/>
      <c r="KX4" s="86"/>
      <c r="KY4" s="86"/>
      <c r="KZ4" s="86"/>
      <c r="LA4" s="86"/>
      <c r="LB4" s="86"/>
      <c r="LC4" s="86"/>
      <c r="LD4" s="86"/>
      <c r="LE4" s="86"/>
      <c r="LF4" s="86"/>
      <c r="LG4" s="86"/>
      <c r="LH4" s="86"/>
      <c r="LI4" s="86"/>
      <c r="LJ4" s="86"/>
      <c r="LK4" s="86"/>
      <c r="LL4" s="86"/>
      <c r="LM4" s="86"/>
      <c r="LN4" s="86"/>
      <c r="LO4" s="86"/>
      <c r="LP4" s="86"/>
      <c r="LQ4" s="86"/>
      <c r="LR4" s="86"/>
      <c r="LS4" s="86"/>
      <c r="LT4" s="86"/>
      <c r="LU4" s="86"/>
      <c r="LV4" s="86"/>
      <c r="LW4" s="86"/>
      <c r="LX4" s="86"/>
      <c r="LY4" s="86"/>
      <c r="LZ4" s="86"/>
      <c r="MA4" s="86"/>
      <c r="MB4" s="86"/>
      <c r="MC4" s="86"/>
      <c r="MD4" s="86"/>
      <c r="ME4" s="86"/>
      <c r="MF4" s="86"/>
      <c r="MG4" s="86"/>
      <c r="MH4" s="86"/>
      <c r="MI4" s="86"/>
      <c r="MJ4" s="86"/>
      <c r="MK4" s="86"/>
      <c r="ML4" s="86"/>
      <c r="MM4" s="86"/>
      <c r="MN4" s="86"/>
      <c r="MO4" s="86"/>
      <c r="MP4" s="86"/>
      <c r="MQ4" s="86"/>
      <c r="MR4" s="86"/>
      <c r="MS4" s="86"/>
      <c r="MT4" s="86"/>
      <c r="MU4" s="86"/>
      <c r="MV4" s="86"/>
      <c r="MW4" s="86"/>
      <c r="MX4" s="86"/>
      <c r="MY4" s="86"/>
      <c r="MZ4" s="86"/>
      <c r="NA4" s="86"/>
      <c r="NB4" s="86"/>
      <c r="NC4" s="86"/>
      <c r="ND4" s="86"/>
      <c r="NE4" s="86"/>
      <c r="NF4" s="86"/>
      <c r="NG4" s="86"/>
      <c r="NH4" s="86"/>
      <c r="NI4" s="86"/>
      <c r="NJ4" s="86"/>
      <c r="NK4" s="86"/>
      <c r="NL4" s="86"/>
      <c r="NM4" s="86"/>
      <c r="NN4" s="86"/>
      <c r="NO4" s="86"/>
      <c r="NP4" s="86"/>
      <c r="NQ4" s="86"/>
      <c r="NR4" s="86"/>
      <c r="NS4" s="86"/>
      <c r="NT4" s="86"/>
      <c r="NU4" s="86"/>
      <c r="NV4" s="86"/>
      <c r="NW4" s="86"/>
      <c r="NX4" s="86"/>
      <c r="NY4" s="86"/>
      <c r="NZ4" s="86"/>
      <c r="OA4" s="86"/>
      <c r="OB4" s="86"/>
      <c r="OC4" s="86"/>
      <c r="OD4" s="86"/>
      <c r="OE4" s="86"/>
      <c r="OF4" s="86"/>
      <c r="OG4" s="86"/>
      <c r="OH4" s="86"/>
      <c r="OI4" s="86"/>
      <c r="OJ4" s="86"/>
      <c r="OK4" s="86"/>
      <c r="OL4" s="86"/>
      <c r="OM4" s="86"/>
      <c r="ON4" s="86"/>
      <c r="OO4" s="86"/>
      <c r="OP4" s="86"/>
      <c r="OQ4" s="86"/>
      <c r="OR4" s="86"/>
      <c r="OS4" s="86"/>
      <c r="OT4" s="86"/>
      <c r="OU4" s="86"/>
      <c r="OV4" s="86"/>
      <c r="OW4" s="86"/>
      <c r="OX4" s="86"/>
      <c r="OY4" s="86"/>
      <c r="OZ4" s="86"/>
      <c r="PA4" s="86"/>
      <c r="PB4" s="86"/>
      <c r="PC4" s="86"/>
      <c r="PD4" s="86"/>
      <c r="PE4" s="86"/>
      <c r="PF4" s="86"/>
      <c r="PG4" s="86"/>
      <c r="PH4" s="86"/>
      <c r="PI4" s="86"/>
      <c r="PJ4" s="86"/>
      <c r="PK4" s="86"/>
      <c r="PL4" s="86"/>
      <c r="PM4" s="86"/>
      <c r="PN4" s="86"/>
      <c r="PO4" s="86"/>
      <c r="PP4" s="86"/>
      <c r="PQ4" s="86"/>
      <c r="PR4" s="86"/>
      <c r="PS4" s="86"/>
      <c r="PT4" s="86"/>
      <c r="PU4" s="86"/>
      <c r="PV4" s="86"/>
      <c r="PW4" s="86"/>
      <c r="PX4" s="86"/>
      <c r="PY4" s="86"/>
      <c r="PZ4" s="86"/>
      <c r="QA4" s="86"/>
      <c r="QB4" s="86"/>
      <c r="QC4" s="86"/>
      <c r="QD4" s="86"/>
      <c r="QE4" s="86"/>
      <c r="QF4" s="86"/>
      <c r="QG4" s="86"/>
      <c r="QH4" s="86"/>
      <c r="QI4" s="86"/>
      <c r="QJ4" s="86"/>
      <c r="QK4" s="86"/>
      <c r="QL4" s="86"/>
      <c r="QM4" s="86"/>
      <c r="QN4" s="86"/>
      <c r="QO4" s="86"/>
      <c r="QP4" s="86"/>
      <c r="QQ4" s="86"/>
      <c r="QR4" s="86"/>
      <c r="QS4" s="86"/>
      <c r="QT4" s="86"/>
      <c r="QU4" s="86"/>
      <c r="QV4" s="86"/>
      <c r="QW4" s="86"/>
      <c r="QX4" s="86"/>
      <c r="QY4" s="86"/>
      <c r="QZ4" s="86"/>
      <c r="RA4" s="86"/>
      <c r="RB4" s="86"/>
      <c r="RC4" s="86"/>
      <c r="RD4" s="86"/>
      <c r="RE4" s="86"/>
      <c r="RF4" s="86"/>
      <c r="RG4" s="86"/>
      <c r="RH4" s="86"/>
      <c r="RI4" s="86"/>
      <c r="RJ4" s="86"/>
      <c r="RK4" s="86"/>
      <c r="RL4" s="86"/>
      <c r="RM4" s="86"/>
      <c r="RN4" s="86"/>
      <c r="RO4" s="86"/>
      <c r="RP4" s="86"/>
      <c r="RQ4" s="86"/>
      <c r="RR4" s="86"/>
      <c r="RS4" s="86"/>
      <c r="RT4" s="86"/>
      <c r="RU4" s="86"/>
      <c r="RV4" s="86"/>
      <c r="RW4" s="86"/>
      <c r="RX4" s="86"/>
      <c r="RY4" s="86"/>
      <c r="RZ4" s="86"/>
      <c r="SA4" s="86"/>
      <c r="SB4" s="86"/>
      <c r="SC4" s="86"/>
      <c r="SD4" s="86"/>
      <c r="SE4" s="86"/>
      <c r="SF4" s="86"/>
      <c r="SG4" s="86"/>
      <c r="SH4" s="86"/>
      <c r="SI4" s="86"/>
      <c r="SJ4" s="86"/>
      <c r="SK4" s="86"/>
      <c r="SL4" s="86"/>
      <c r="SM4" s="86"/>
      <c r="SN4" s="86"/>
      <c r="SO4" s="86"/>
      <c r="SP4" s="86"/>
      <c r="SQ4" s="86"/>
      <c r="SR4" s="86"/>
      <c r="SS4" s="86"/>
      <c r="ST4" s="86"/>
      <c r="SU4" s="86"/>
      <c r="SV4" s="86"/>
      <c r="SW4" s="86"/>
      <c r="SX4" s="86"/>
      <c r="SY4" s="86"/>
      <c r="SZ4" s="86"/>
      <c r="TA4" s="86"/>
      <c r="TB4" s="86"/>
      <c r="TC4" s="86"/>
      <c r="TD4" s="86"/>
      <c r="TE4" s="86"/>
      <c r="TF4" s="86"/>
      <c r="TG4" s="86"/>
      <c r="TH4" s="86"/>
      <c r="TI4" s="86"/>
      <c r="TJ4" s="86"/>
      <c r="TK4" s="86"/>
      <c r="TL4" s="86"/>
      <c r="TM4" s="86"/>
      <c r="TN4" s="86"/>
      <c r="TO4" s="86"/>
      <c r="TP4" s="86"/>
      <c r="TQ4" s="86"/>
      <c r="TR4" s="86"/>
      <c r="TS4" s="86"/>
      <c r="TT4" s="86"/>
      <c r="TU4" s="86"/>
      <c r="TV4" s="86"/>
      <c r="TW4" s="86"/>
      <c r="TX4" s="86"/>
      <c r="TY4" s="86"/>
      <c r="TZ4" s="86"/>
      <c r="UA4" s="86"/>
      <c r="UB4" s="86"/>
      <c r="UC4" s="86"/>
      <c r="UD4" s="86"/>
      <c r="UE4" s="86"/>
      <c r="UF4" s="86"/>
      <c r="UG4" s="86"/>
      <c r="UH4" s="86"/>
      <c r="UI4" s="86"/>
      <c r="UJ4" s="86"/>
      <c r="UK4" s="86"/>
      <c r="UL4" s="86"/>
      <c r="UM4" s="86"/>
      <c r="UN4" s="86"/>
      <c r="UO4" s="86"/>
      <c r="UP4" s="86"/>
      <c r="UQ4" s="86"/>
      <c r="UR4" s="86"/>
      <c r="US4" s="86"/>
      <c r="UT4" s="86"/>
      <c r="UU4" s="86"/>
      <c r="UV4" s="86"/>
      <c r="UW4" s="86"/>
      <c r="UX4" s="86"/>
      <c r="UY4" s="86"/>
      <c r="UZ4" s="86"/>
      <c r="VA4" s="86"/>
      <c r="VB4" s="86"/>
      <c r="VC4" s="86"/>
      <c r="VD4" s="86"/>
      <c r="VE4" s="86"/>
      <c r="VF4" s="86"/>
      <c r="VG4" s="86"/>
      <c r="VH4" s="86"/>
      <c r="VI4" s="86"/>
      <c r="VJ4" s="86"/>
      <c r="VK4" s="86"/>
      <c r="VL4" s="86"/>
      <c r="VM4" s="86"/>
      <c r="VN4" s="86"/>
      <c r="VO4" s="86"/>
      <c r="VP4" s="86"/>
      <c r="VQ4" s="86"/>
      <c r="VR4" s="86"/>
      <c r="VS4" s="86"/>
      <c r="VT4" s="86"/>
      <c r="VU4" s="86"/>
      <c r="VV4" s="86"/>
      <c r="VW4" s="86"/>
      <c r="VX4" s="86"/>
      <c r="VY4" s="86"/>
      <c r="VZ4" s="86"/>
      <c r="WA4" s="86"/>
      <c r="WB4" s="86"/>
      <c r="WC4" s="86"/>
      <c r="WD4" s="86"/>
      <c r="WE4" s="86"/>
      <c r="WF4" s="86"/>
      <c r="WG4" s="86"/>
      <c r="WH4" s="86"/>
      <c r="WI4" s="86"/>
      <c r="WJ4" s="86"/>
      <c r="WK4" s="86"/>
      <c r="WL4" s="86"/>
      <c r="WM4" s="86"/>
      <c r="WN4" s="86"/>
      <c r="WO4" s="86"/>
      <c r="WP4" s="86"/>
      <c r="WQ4" s="86"/>
      <c r="WR4" s="86"/>
      <c r="WS4" s="86"/>
      <c r="WT4" s="86"/>
      <c r="WU4" s="86"/>
      <c r="WV4" s="86"/>
      <c r="WW4" s="86"/>
      <c r="WX4" s="86"/>
      <c r="WY4" s="86"/>
      <c r="WZ4" s="86"/>
      <c r="XA4" s="86"/>
      <c r="XB4" s="86"/>
      <c r="XC4" s="86"/>
      <c r="XD4" s="86"/>
      <c r="XE4" s="86"/>
      <c r="XF4" s="86"/>
      <c r="XG4" s="86"/>
      <c r="XH4" s="86"/>
      <c r="XI4" s="86"/>
      <c r="XJ4" s="86"/>
      <c r="XK4" s="86"/>
      <c r="XL4" s="86"/>
      <c r="XM4" s="86"/>
      <c r="XN4" s="86"/>
      <c r="XO4" s="86"/>
      <c r="XP4" s="86"/>
      <c r="XQ4" s="86"/>
      <c r="XR4" s="86"/>
      <c r="XS4" s="86"/>
      <c r="XT4" s="86"/>
      <c r="XU4" s="86"/>
      <c r="XV4" s="86"/>
      <c r="XW4" s="86"/>
      <c r="XX4" s="86"/>
      <c r="XY4" s="86"/>
      <c r="XZ4" s="86"/>
      <c r="YA4" s="86"/>
      <c r="YB4" s="86"/>
      <c r="YC4" s="86"/>
      <c r="YD4" s="86"/>
      <c r="YE4" s="86"/>
      <c r="YF4" s="86"/>
      <c r="YG4" s="86"/>
      <c r="YH4" s="86"/>
      <c r="YI4" s="86"/>
      <c r="YJ4" s="86"/>
      <c r="YK4" s="86"/>
      <c r="YL4" s="86"/>
      <c r="YM4" s="86"/>
      <c r="YN4" s="86"/>
      <c r="YO4" s="86"/>
      <c r="YP4" s="86"/>
      <c r="YQ4" s="86"/>
      <c r="YR4" s="86"/>
      <c r="YS4" s="86"/>
      <c r="YT4" s="86"/>
      <c r="YU4" s="86"/>
      <c r="YV4" s="86"/>
      <c r="YW4" s="86"/>
      <c r="YX4" s="86"/>
      <c r="YY4" s="86"/>
      <c r="YZ4" s="86"/>
      <c r="ZA4" s="86"/>
      <c r="ZB4" s="86"/>
      <c r="ZC4" s="86"/>
      <c r="ZD4" s="86"/>
      <c r="ZE4" s="86"/>
      <c r="ZF4" s="86"/>
      <c r="ZG4" s="86"/>
      <c r="ZH4" s="86"/>
      <c r="ZI4" s="86"/>
      <c r="ZJ4" s="86"/>
      <c r="ZK4" s="86"/>
      <c r="ZL4" s="86"/>
      <c r="ZM4" s="86"/>
      <c r="ZN4" s="86"/>
      <c r="ZO4" s="86"/>
      <c r="ZP4" s="86"/>
      <c r="ZQ4" s="86"/>
      <c r="ZR4" s="86"/>
      <c r="ZS4" s="86"/>
      <c r="ZT4" s="86"/>
      <c r="ZU4" s="86"/>
      <c r="ZV4" s="86"/>
      <c r="ZW4" s="86"/>
      <c r="ZX4" s="86"/>
      <c r="ZY4" s="86"/>
      <c r="ZZ4" s="86"/>
      <c r="AAA4" s="86"/>
      <c r="AAB4" s="86"/>
      <c r="AAC4" s="86"/>
      <c r="AAD4" s="86"/>
      <c r="AAE4" s="86"/>
      <c r="AAF4" s="86"/>
      <c r="AAG4" s="86"/>
      <c r="AAH4" s="86"/>
      <c r="AAI4" s="86"/>
      <c r="AAJ4" s="86"/>
      <c r="AAK4" s="86"/>
      <c r="AAL4" s="86"/>
      <c r="AAM4" s="86"/>
      <c r="AAN4" s="86"/>
      <c r="AAO4" s="86"/>
      <c r="AAP4" s="86"/>
      <c r="AAQ4" s="86"/>
      <c r="AAR4" s="86"/>
      <c r="AAS4" s="86"/>
      <c r="AAT4" s="86"/>
      <c r="AAU4" s="86"/>
      <c r="AAV4" s="86"/>
      <c r="AAW4" s="86"/>
      <c r="AAX4" s="86"/>
      <c r="AAY4" s="86"/>
      <c r="AAZ4" s="86"/>
      <c r="ABA4" s="86"/>
      <c r="ABB4" s="86"/>
      <c r="ABC4" s="86"/>
      <c r="ABD4" s="86"/>
      <c r="ABE4" s="86"/>
      <c r="ABF4" s="86"/>
      <c r="ABG4" s="86"/>
      <c r="ABH4" s="86"/>
      <c r="ABI4" s="86"/>
      <c r="ABJ4" s="86"/>
      <c r="ABK4" s="86"/>
      <c r="ABL4" s="86"/>
      <c r="ABM4" s="86"/>
      <c r="ABN4" s="86"/>
      <c r="ABO4" s="86"/>
      <c r="ABP4" s="86"/>
      <c r="ABQ4" s="86"/>
      <c r="ABR4" s="86"/>
      <c r="ABS4" s="86"/>
      <c r="ABT4" s="86"/>
      <c r="ABU4" s="86"/>
      <c r="ABV4" s="86"/>
      <c r="ABW4" s="86"/>
      <c r="ABX4" s="86"/>
      <c r="ABY4" s="86"/>
      <c r="ABZ4" s="86"/>
      <c r="ACA4" s="86"/>
      <c r="ACB4" s="86"/>
      <c r="ACC4" s="86"/>
      <c r="ACD4" s="86"/>
      <c r="ACE4" s="86"/>
      <c r="ACF4" s="86"/>
      <c r="ACG4" s="86"/>
      <c r="ACH4" s="86"/>
      <c r="ACI4" s="86"/>
      <c r="ACJ4" s="86"/>
      <c r="ACK4" s="86"/>
      <c r="ACL4" s="86"/>
      <c r="ACM4" s="86"/>
      <c r="ACN4" s="86"/>
      <c r="ACO4" s="86"/>
      <c r="ACP4" s="86"/>
      <c r="ACQ4" s="86"/>
      <c r="ACR4" s="86"/>
      <c r="ACS4" s="86"/>
      <c r="ACT4" s="86"/>
      <c r="ACU4" s="86"/>
      <c r="ACV4" s="86"/>
      <c r="ACW4" s="86"/>
      <c r="ACX4" s="86"/>
      <c r="ACY4" s="86"/>
      <c r="ACZ4" s="86"/>
      <c r="ADA4" s="86"/>
      <c r="ADB4" s="86"/>
      <c r="ADC4" s="86"/>
      <c r="ADD4" s="86"/>
      <c r="ADE4" s="86"/>
      <c r="ADF4" s="86"/>
      <c r="ADG4" s="86"/>
      <c r="ADH4" s="86"/>
      <c r="ADI4" s="86"/>
      <c r="ADJ4" s="86"/>
      <c r="ADK4" s="86"/>
      <c r="ADL4" s="86"/>
      <c r="ADM4" s="86"/>
      <c r="ADN4" s="86"/>
      <c r="ADO4" s="86"/>
      <c r="ADP4" s="86"/>
      <c r="ADQ4" s="86"/>
      <c r="ADR4" s="86"/>
      <c r="ADS4" s="86"/>
      <c r="ADT4" s="86"/>
      <c r="ADU4" s="86"/>
      <c r="ADV4" s="86"/>
      <c r="ADW4" s="86"/>
      <c r="ADX4" s="86"/>
      <c r="ADY4" s="86"/>
      <c r="ADZ4" s="86"/>
      <c r="AEA4" s="86"/>
      <c r="AEB4" s="86"/>
      <c r="AEC4" s="86"/>
      <c r="AED4" s="86"/>
      <c r="AEE4" s="86"/>
      <c r="AEF4" s="86"/>
      <c r="AEG4" s="86"/>
      <c r="AEH4" s="86"/>
      <c r="AEI4" s="86"/>
      <c r="AEJ4" s="86"/>
      <c r="AEK4" s="86"/>
      <c r="AEL4" s="86"/>
      <c r="AEM4" s="86"/>
      <c r="AEN4" s="86"/>
      <c r="AEO4" s="86"/>
      <c r="AEP4" s="86"/>
      <c r="AEQ4" s="86"/>
      <c r="AER4" s="86"/>
      <c r="AES4" s="86"/>
      <c r="AET4" s="86"/>
      <c r="AEU4" s="86"/>
      <c r="AEV4" s="86"/>
      <c r="AEW4" s="86"/>
      <c r="AEX4" s="86"/>
      <c r="AEY4" s="86"/>
      <c r="AEZ4" s="86"/>
      <c r="AFA4" s="86"/>
      <c r="AFB4" s="86"/>
      <c r="AFC4" s="86"/>
      <c r="AFD4" s="86"/>
      <c r="AFE4" s="86"/>
      <c r="AFF4" s="86"/>
      <c r="AFG4" s="86"/>
      <c r="AFH4" s="86"/>
      <c r="AFI4" s="86"/>
      <c r="AFJ4" s="86"/>
      <c r="AFK4" s="86"/>
      <c r="AFL4" s="86"/>
      <c r="AFM4" s="86"/>
      <c r="AFN4" s="86"/>
      <c r="AFO4" s="86"/>
      <c r="AFP4" s="86"/>
      <c r="AFQ4" s="86"/>
      <c r="AFR4" s="86"/>
      <c r="AFS4" s="86"/>
      <c r="AFT4" s="86"/>
      <c r="AFU4" s="86"/>
      <c r="AFV4" s="86"/>
      <c r="AFW4" s="86"/>
      <c r="AFX4" s="86"/>
      <c r="AFY4" s="86"/>
      <c r="AFZ4" s="86"/>
      <c r="AGA4" s="86"/>
      <c r="AGB4" s="86"/>
      <c r="AGC4" s="86"/>
      <c r="AGD4" s="86"/>
      <c r="AGE4" s="86"/>
      <c r="AGF4" s="86"/>
      <c r="AGG4" s="86"/>
      <c r="AGH4" s="86"/>
      <c r="AGI4" s="86"/>
      <c r="AGJ4" s="86"/>
      <c r="AGK4" s="86"/>
      <c r="AGL4" s="86"/>
      <c r="AGM4" s="86"/>
      <c r="AGN4" s="86"/>
      <c r="AGO4" s="86"/>
      <c r="AGP4" s="86"/>
      <c r="AGQ4" s="86"/>
      <c r="AGR4" s="86"/>
      <c r="AGS4" s="86"/>
      <c r="AGT4" s="86"/>
      <c r="AGU4" s="86"/>
      <c r="AGV4" s="86"/>
      <c r="AGW4" s="86"/>
      <c r="AGX4" s="86"/>
      <c r="AGY4" s="86"/>
      <c r="AGZ4" s="86"/>
      <c r="AHA4" s="86"/>
      <c r="AHB4" s="86"/>
      <c r="AHC4" s="86"/>
      <c r="AHD4" s="86"/>
      <c r="AHE4" s="86"/>
      <c r="AHF4" s="86"/>
      <c r="AHG4" s="86"/>
      <c r="AHH4" s="86"/>
      <c r="AHI4" s="86"/>
      <c r="AHJ4" s="86"/>
      <c r="AHK4" s="86"/>
      <c r="AHL4" s="86"/>
      <c r="AHM4" s="86"/>
      <c r="AHN4" s="86"/>
      <c r="AHO4" s="86"/>
      <c r="AHP4" s="86"/>
      <c r="AHQ4" s="86"/>
      <c r="AHR4" s="86"/>
      <c r="AHS4" s="86"/>
      <c r="AHT4" s="86"/>
      <c r="AHU4" s="86"/>
      <c r="AHV4" s="86"/>
      <c r="AHW4" s="86"/>
      <c r="AHX4" s="86"/>
      <c r="AHY4" s="86"/>
      <c r="AHZ4" s="86"/>
      <c r="AIA4" s="86"/>
      <c r="AIB4" s="86"/>
      <c r="AIC4" s="86"/>
      <c r="AID4" s="86"/>
      <c r="AIE4" s="86"/>
      <c r="AIF4" s="86"/>
      <c r="AIG4" s="86"/>
      <c r="AIH4" s="86"/>
      <c r="AII4" s="86"/>
      <c r="AIJ4" s="86"/>
      <c r="AIK4" s="86"/>
      <c r="AIL4" s="86"/>
      <c r="AIM4" s="86"/>
      <c r="AIN4" s="86"/>
      <c r="AIO4" s="86"/>
      <c r="AIP4" s="86"/>
      <c r="AIQ4" s="86"/>
      <c r="AIR4" s="86"/>
      <c r="AIS4" s="86"/>
      <c r="AIT4" s="86"/>
      <c r="AIU4" s="86"/>
      <c r="AIV4" s="86"/>
      <c r="AIW4" s="86"/>
      <c r="AIX4" s="86"/>
      <c r="AIY4" s="86"/>
      <c r="AIZ4" s="86"/>
      <c r="AJA4" s="86"/>
      <c r="AJB4" s="86"/>
      <c r="AJC4" s="86"/>
      <c r="AJD4" s="86"/>
      <c r="AJE4" s="86"/>
      <c r="AJF4" s="86"/>
      <c r="AJG4" s="86"/>
      <c r="AJH4" s="86"/>
      <c r="AJI4" s="86"/>
      <c r="AJJ4" s="86"/>
      <c r="AJK4" s="86"/>
      <c r="AJL4" s="86"/>
      <c r="AJM4" s="86"/>
      <c r="AJN4" s="86"/>
      <c r="AJO4" s="86"/>
      <c r="AJP4" s="86"/>
      <c r="AJQ4" s="86"/>
      <c r="AJR4" s="86"/>
      <c r="AJS4" s="86"/>
      <c r="AJT4" s="86"/>
      <c r="AJU4" s="86"/>
      <c r="AJV4" s="86"/>
      <c r="AJW4" s="86"/>
      <c r="AJX4" s="86"/>
      <c r="AJY4" s="86"/>
      <c r="AJZ4" s="86"/>
      <c r="AKA4" s="86"/>
      <c r="AKB4" s="86"/>
      <c r="AKC4" s="86"/>
      <c r="AKD4" s="86"/>
      <c r="AKE4" s="86"/>
      <c r="AKF4" s="86"/>
      <c r="AKG4" s="86"/>
      <c r="AKH4" s="86"/>
      <c r="AKI4" s="86"/>
      <c r="AKJ4" s="86"/>
      <c r="AKK4" s="86"/>
      <c r="AKL4" s="86"/>
      <c r="AKM4" s="86"/>
      <c r="AKN4" s="86"/>
      <c r="AKO4" s="86"/>
      <c r="AKP4" s="86"/>
      <c r="AKQ4" s="86"/>
      <c r="AKR4" s="86"/>
      <c r="AKS4" s="86"/>
      <c r="AKT4" s="86"/>
      <c r="AKU4" s="86"/>
      <c r="AKV4" s="86"/>
      <c r="AKW4" s="86"/>
      <c r="AKX4" s="86"/>
      <c r="AKY4" s="86"/>
    </row>
    <row r="5" spans="1:987" ht="22.15" customHeight="1" x14ac:dyDescent="0.25">
      <c r="A5" s="318" t="s">
        <v>185</v>
      </c>
      <c r="B5" s="319" t="s">
        <v>109</v>
      </c>
      <c r="C5" s="320" t="s">
        <v>206</v>
      </c>
      <c r="D5" s="320"/>
      <c r="E5" s="320"/>
      <c r="F5" s="320"/>
      <c r="G5" s="321" t="s">
        <v>423</v>
      </c>
      <c r="H5" s="333" t="s">
        <v>330</v>
      </c>
      <c r="I5" s="334"/>
      <c r="J5" s="335"/>
      <c r="K5" s="338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6"/>
      <c r="KO5" s="86"/>
      <c r="KP5" s="86"/>
      <c r="KQ5" s="86"/>
      <c r="KR5" s="86"/>
      <c r="KS5" s="86"/>
      <c r="KT5" s="86"/>
      <c r="KU5" s="86"/>
      <c r="KV5" s="86"/>
      <c r="KW5" s="86"/>
      <c r="KX5" s="86"/>
      <c r="KY5" s="86"/>
      <c r="KZ5" s="86"/>
      <c r="LA5" s="86"/>
      <c r="LB5" s="86"/>
      <c r="LC5" s="86"/>
      <c r="LD5" s="86"/>
      <c r="LE5" s="86"/>
      <c r="LF5" s="86"/>
      <c r="LG5" s="86"/>
      <c r="LH5" s="86"/>
      <c r="LI5" s="86"/>
      <c r="LJ5" s="86"/>
      <c r="LK5" s="86"/>
      <c r="LL5" s="86"/>
      <c r="LM5" s="86"/>
      <c r="LN5" s="86"/>
      <c r="LO5" s="86"/>
      <c r="LP5" s="86"/>
      <c r="LQ5" s="86"/>
      <c r="LR5" s="86"/>
      <c r="LS5" s="86"/>
      <c r="LT5" s="86"/>
      <c r="LU5" s="86"/>
      <c r="LV5" s="86"/>
      <c r="LW5" s="86"/>
      <c r="LX5" s="86"/>
      <c r="LY5" s="86"/>
      <c r="LZ5" s="86"/>
      <c r="MA5" s="86"/>
      <c r="MB5" s="86"/>
      <c r="MC5" s="86"/>
      <c r="MD5" s="86"/>
      <c r="ME5" s="86"/>
      <c r="MF5" s="86"/>
      <c r="MG5" s="86"/>
      <c r="MH5" s="86"/>
      <c r="MI5" s="86"/>
      <c r="MJ5" s="86"/>
      <c r="MK5" s="86"/>
      <c r="ML5" s="86"/>
      <c r="MM5" s="86"/>
      <c r="MN5" s="86"/>
      <c r="MO5" s="86"/>
      <c r="MP5" s="86"/>
      <c r="MQ5" s="86"/>
      <c r="MR5" s="86"/>
      <c r="MS5" s="86"/>
      <c r="MT5" s="86"/>
      <c r="MU5" s="86"/>
      <c r="MV5" s="86"/>
      <c r="MW5" s="86"/>
      <c r="MX5" s="86"/>
      <c r="MY5" s="86"/>
      <c r="MZ5" s="86"/>
      <c r="NA5" s="86"/>
      <c r="NB5" s="86"/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86"/>
      <c r="OS5" s="86"/>
      <c r="OT5" s="86"/>
      <c r="OU5" s="86"/>
      <c r="OV5" s="86"/>
      <c r="OW5" s="86"/>
      <c r="OX5" s="86"/>
      <c r="OY5" s="86"/>
      <c r="OZ5" s="86"/>
      <c r="PA5" s="86"/>
      <c r="PB5" s="86"/>
      <c r="PC5" s="86"/>
      <c r="PD5" s="86"/>
      <c r="PE5" s="86"/>
      <c r="PF5" s="86"/>
      <c r="PG5" s="86"/>
      <c r="PH5" s="86"/>
      <c r="PI5" s="86"/>
      <c r="PJ5" s="86"/>
      <c r="PK5" s="86"/>
      <c r="PL5" s="86"/>
      <c r="PM5" s="86"/>
      <c r="PN5" s="86"/>
      <c r="PO5" s="86"/>
      <c r="PP5" s="86"/>
      <c r="PQ5" s="86"/>
      <c r="PR5" s="86"/>
      <c r="PS5" s="86"/>
      <c r="PT5" s="86"/>
      <c r="PU5" s="86"/>
      <c r="PV5" s="86"/>
      <c r="PW5" s="86"/>
      <c r="PX5" s="86"/>
      <c r="PY5" s="86"/>
      <c r="PZ5" s="86"/>
      <c r="QA5" s="86"/>
      <c r="QB5" s="86"/>
      <c r="QC5" s="86"/>
      <c r="QD5" s="86"/>
      <c r="QE5" s="86"/>
      <c r="QF5" s="86"/>
      <c r="QG5" s="86"/>
      <c r="QH5" s="86"/>
      <c r="QI5" s="86"/>
      <c r="QJ5" s="86"/>
      <c r="QK5" s="86"/>
      <c r="QL5" s="86"/>
      <c r="QM5" s="86"/>
      <c r="QN5" s="86"/>
      <c r="QO5" s="86"/>
      <c r="QP5" s="86"/>
      <c r="QQ5" s="86"/>
      <c r="QR5" s="86"/>
      <c r="QS5" s="86"/>
      <c r="QT5" s="86"/>
      <c r="QU5" s="86"/>
      <c r="QV5" s="86"/>
      <c r="QW5" s="86"/>
      <c r="QX5" s="86"/>
      <c r="QY5" s="86"/>
      <c r="QZ5" s="86"/>
      <c r="RA5" s="86"/>
      <c r="RB5" s="86"/>
      <c r="RC5" s="86"/>
      <c r="RD5" s="86"/>
      <c r="RE5" s="86"/>
      <c r="RF5" s="86"/>
      <c r="RG5" s="86"/>
      <c r="RH5" s="86"/>
      <c r="RI5" s="86"/>
      <c r="RJ5" s="86"/>
      <c r="RK5" s="86"/>
      <c r="RL5" s="86"/>
      <c r="RM5" s="86"/>
      <c r="RN5" s="86"/>
      <c r="RO5" s="86"/>
      <c r="RP5" s="86"/>
      <c r="RQ5" s="86"/>
      <c r="RR5" s="86"/>
      <c r="RS5" s="86"/>
      <c r="RT5" s="86"/>
      <c r="RU5" s="86"/>
      <c r="RV5" s="86"/>
      <c r="RW5" s="86"/>
      <c r="RX5" s="86"/>
      <c r="RY5" s="86"/>
      <c r="RZ5" s="86"/>
      <c r="SA5" s="86"/>
      <c r="SB5" s="86"/>
      <c r="SC5" s="86"/>
      <c r="SD5" s="86"/>
      <c r="SE5" s="86"/>
      <c r="SF5" s="86"/>
      <c r="SG5" s="86"/>
      <c r="SH5" s="86"/>
      <c r="SI5" s="86"/>
      <c r="SJ5" s="86"/>
      <c r="SK5" s="86"/>
      <c r="SL5" s="86"/>
      <c r="SM5" s="86"/>
      <c r="SN5" s="86"/>
      <c r="SO5" s="86"/>
      <c r="SP5" s="86"/>
      <c r="SQ5" s="86"/>
      <c r="SR5" s="86"/>
      <c r="SS5" s="86"/>
      <c r="ST5" s="86"/>
      <c r="SU5" s="86"/>
      <c r="SV5" s="86"/>
      <c r="SW5" s="86"/>
      <c r="SX5" s="86"/>
      <c r="SY5" s="86"/>
      <c r="SZ5" s="86"/>
      <c r="TA5" s="86"/>
      <c r="TB5" s="86"/>
      <c r="TC5" s="86"/>
      <c r="TD5" s="86"/>
      <c r="TE5" s="86"/>
      <c r="TF5" s="86"/>
      <c r="TG5" s="86"/>
      <c r="TH5" s="86"/>
      <c r="TI5" s="86"/>
      <c r="TJ5" s="86"/>
      <c r="TK5" s="86"/>
      <c r="TL5" s="86"/>
      <c r="TM5" s="86"/>
      <c r="TN5" s="86"/>
      <c r="TO5" s="86"/>
      <c r="TP5" s="86"/>
      <c r="TQ5" s="86"/>
      <c r="TR5" s="86"/>
      <c r="TS5" s="86"/>
      <c r="TT5" s="86"/>
      <c r="TU5" s="86"/>
      <c r="TV5" s="86"/>
      <c r="TW5" s="86"/>
      <c r="TX5" s="86"/>
      <c r="TY5" s="86"/>
      <c r="TZ5" s="86"/>
      <c r="UA5" s="86"/>
      <c r="UB5" s="86"/>
      <c r="UC5" s="86"/>
      <c r="UD5" s="86"/>
      <c r="UE5" s="86"/>
      <c r="UF5" s="86"/>
      <c r="UG5" s="86"/>
      <c r="UH5" s="86"/>
      <c r="UI5" s="86"/>
      <c r="UJ5" s="86"/>
      <c r="UK5" s="86"/>
      <c r="UL5" s="86"/>
      <c r="UM5" s="86"/>
      <c r="UN5" s="86"/>
      <c r="UO5" s="86"/>
      <c r="UP5" s="86"/>
      <c r="UQ5" s="86"/>
      <c r="UR5" s="86"/>
      <c r="US5" s="86"/>
      <c r="UT5" s="86"/>
      <c r="UU5" s="86"/>
      <c r="UV5" s="86"/>
      <c r="UW5" s="86"/>
      <c r="UX5" s="86"/>
      <c r="UY5" s="86"/>
      <c r="UZ5" s="86"/>
      <c r="VA5" s="86"/>
      <c r="VB5" s="86"/>
      <c r="VC5" s="86"/>
      <c r="VD5" s="86"/>
      <c r="VE5" s="86"/>
      <c r="VF5" s="86"/>
      <c r="VG5" s="86"/>
      <c r="VH5" s="86"/>
      <c r="VI5" s="86"/>
      <c r="VJ5" s="86"/>
      <c r="VK5" s="86"/>
      <c r="VL5" s="86"/>
      <c r="VM5" s="86"/>
      <c r="VN5" s="86"/>
      <c r="VO5" s="86"/>
      <c r="VP5" s="86"/>
      <c r="VQ5" s="86"/>
      <c r="VR5" s="86"/>
      <c r="VS5" s="86"/>
      <c r="VT5" s="86"/>
      <c r="VU5" s="86"/>
      <c r="VV5" s="86"/>
      <c r="VW5" s="86"/>
      <c r="VX5" s="86"/>
      <c r="VY5" s="86"/>
      <c r="VZ5" s="86"/>
      <c r="WA5" s="86"/>
      <c r="WB5" s="86"/>
      <c r="WC5" s="86"/>
      <c r="WD5" s="86"/>
      <c r="WE5" s="86"/>
      <c r="WF5" s="86"/>
      <c r="WG5" s="86"/>
      <c r="WH5" s="86"/>
      <c r="WI5" s="86"/>
      <c r="WJ5" s="86"/>
      <c r="WK5" s="86"/>
      <c r="WL5" s="86"/>
      <c r="WM5" s="86"/>
      <c r="WN5" s="86"/>
      <c r="WO5" s="86"/>
      <c r="WP5" s="86"/>
      <c r="WQ5" s="86"/>
      <c r="WR5" s="86"/>
      <c r="WS5" s="86"/>
      <c r="WT5" s="86"/>
      <c r="WU5" s="86"/>
      <c r="WV5" s="86"/>
      <c r="WW5" s="86"/>
      <c r="WX5" s="86"/>
      <c r="WY5" s="86"/>
      <c r="WZ5" s="86"/>
      <c r="XA5" s="86"/>
      <c r="XB5" s="86"/>
      <c r="XC5" s="86"/>
      <c r="XD5" s="86"/>
      <c r="XE5" s="86"/>
      <c r="XF5" s="86"/>
      <c r="XG5" s="86"/>
      <c r="XH5" s="86"/>
      <c r="XI5" s="86"/>
      <c r="XJ5" s="86"/>
      <c r="XK5" s="86"/>
      <c r="XL5" s="86"/>
      <c r="XM5" s="86"/>
      <c r="XN5" s="86"/>
      <c r="XO5" s="86"/>
      <c r="XP5" s="86"/>
      <c r="XQ5" s="86"/>
      <c r="XR5" s="86"/>
      <c r="XS5" s="86"/>
      <c r="XT5" s="86"/>
      <c r="XU5" s="86"/>
      <c r="XV5" s="86"/>
      <c r="XW5" s="86"/>
      <c r="XX5" s="86"/>
      <c r="XY5" s="86"/>
      <c r="XZ5" s="86"/>
      <c r="YA5" s="86"/>
      <c r="YB5" s="86"/>
      <c r="YC5" s="86"/>
      <c r="YD5" s="86"/>
      <c r="YE5" s="86"/>
      <c r="YF5" s="86"/>
      <c r="YG5" s="86"/>
      <c r="YH5" s="86"/>
      <c r="YI5" s="86"/>
      <c r="YJ5" s="86"/>
      <c r="YK5" s="86"/>
      <c r="YL5" s="86"/>
      <c r="YM5" s="86"/>
      <c r="YN5" s="86"/>
      <c r="YO5" s="86"/>
      <c r="YP5" s="86"/>
      <c r="YQ5" s="86"/>
      <c r="YR5" s="86"/>
      <c r="YS5" s="86"/>
      <c r="YT5" s="86"/>
      <c r="YU5" s="86"/>
      <c r="YV5" s="86"/>
      <c r="YW5" s="86"/>
      <c r="YX5" s="86"/>
      <c r="YY5" s="86"/>
      <c r="YZ5" s="86"/>
      <c r="ZA5" s="86"/>
      <c r="ZB5" s="86"/>
      <c r="ZC5" s="86"/>
      <c r="ZD5" s="86"/>
      <c r="ZE5" s="86"/>
      <c r="ZF5" s="86"/>
      <c r="ZG5" s="86"/>
      <c r="ZH5" s="86"/>
      <c r="ZI5" s="86"/>
      <c r="ZJ5" s="86"/>
      <c r="ZK5" s="86"/>
      <c r="ZL5" s="86"/>
      <c r="ZM5" s="86"/>
      <c r="ZN5" s="86"/>
      <c r="ZO5" s="86"/>
      <c r="ZP5" s="86"/>
      <c r="ZQ5" s="86"/>
      <c r="ZR5" s="86"/>
      <c r="ZS5" s="86"/>
      <c r="ZT5" s="86"/>
      <c r="ZU5" s="86"/>
      <c r="ZV5" s="86"/>
      <c r="ZW5" s="86"/>
      <c r="ZX5" s="86"/>
      <c r="ZY5" s="86"/>
      <c r="ZZ5" s="86"/>
      <c r="AAA5" s="86"/>
      <c r="AAB5" s="86"/>
      <c r="AAC5" s="86"/>
      <c r="AAD5" s="86"/>
      <c r="AAE5" s="86"/>
      <c r="AAF5" s="86"/>
      <c r="AAG5" s="86"/>
      <c r="AAH5" s="86"/>
      <c r="AAI5" s="86"/>
      <c r="AAJ5" s="86"/>
      <c r="AAK5" s="86"/>
      <c r="AAL5" s="86"/>
      <c r="AAM5" s="86"/>
      <c r="AAN5" s="86"/>
      <c r="AAO5" s="86"/>
      <c r="AAP5" s="86"/>
      <c r="AAQ5" s="86"/>
      <c r="AAR5" s="86"/>
      <c r="AAS5" s="86"/>
      <c r="AAT5" s="86"/>
      <c r="AAU5" s="86"/>
      <c r="AAV5" s="86"/>
      <c r="AAW5" s="86"/>
      <c r="AAX5" s="86"/>
      <c r="AAY5" s="86"/>
      <c r="AAZ5" s="86"/>
      <c r="ABA5" s="86"/>
      <c r="ABB5" s="86"/>
      <c r="ABC5" s="86"/>
      <c r="ABD5" s="86"/>
      <c r="ABE5" s="86"/>
      <c r="ABF5" s="86"/>
      <c r="ABG5" s="86"/>
      <c r="ABH5" s="86"/>
      <c r="ABI5" s="86"/>
      <c r="ABJ5" s="86"/>
      <c r="ABK5" s="86"/>
      <c r="ABL5" s="86"/>
      <c r="ABM5" s="86"/>
      <c r="ABN5" s="86"/>
      <c r="ABO5" s="86"/>
      <c r="ABP5" s="86"/>
      <c r="ABQ5" s="86"/>
      <c r="ABR5" s="86"/>
      <c r="ABS5" s="86"/>
      <c r="ABT5" s="86"/>
      <c r="ABU5" s="86"/>
      <c r="ABV5" s="86"/>
      <c r="ABW5" s="86"/>
      <c r="ABX5" s="86"/>
      <c r="ABY5" s="86"/>
      <c r="ABZ5" s="86"/>
      <c r="ACA5" s="86"/>
      <c r="ACB5" s="86"/>
      <c r="ACC5" s="86"/>
      <c r="ACD5" s="86"/>
      <c r="ACE5" s="86"/>
      <c r="ACF5" s="86"/>
      <c r="ACG5" s="86"/>
      <c r="ACH5" s="86"/>
      <c r="ACI5" s="86"/>
      <c r="ACJ5" s="86"/>
      <c r="ACK5" s="86"/>
      <c r="ACL5" s="86"/>
      <c r="ACM5" s="86"/>
      <c r="ACN5" s="86"/>
      <c r="ACO5" s="86"/>
      <c r="ACP5" s="86"/>
      <c r="ACQ5" s="86"/>
      <c r="ACR5" s="86"/>
      <c r="ACS5" s="86"/>
      <c r="ACT5" s="86"/>
      <c r="ACU5" s="86"/>
      <c r="ACV5" s="86"/>
      <c r="ACW5" s="86"/>
      <c r="ACX5" s="86"/>
      <c r="ACY5" s="86"/>
      <c r="ACZ5" s="86"/>
      <c r="ADA5" s="86"/>
      <c r="ADB5" s="86"/>
      <c r="ADC5" s="86"/>
      <c r="ADD5" s="86"/>
      <c r="ADE5" s="86"/>
      <c r="ADF5" s="86"/>
      <c r="ADG5" s="86"/>
      <c r="ADH5" s="86"/>
      <c r="ADI5" s="86"/>
      <c r="ADJ5" s="86"/>
      <c r="ADK5" s="86"/>
      <c r="ADL5" s="86"/>
      <c r="ADM5" s="86"/>
      <c r="ADN5" s="86"/>
      <c r="ADO5" s="86"/>
      <c r="ADP5" s="86"/>
      <c r="ADQ5" s="86"/>
      <c r="ADR5" s="86"/>
      <c r="ADS5" s="86"/>
      <c r="ADT5" s="86"/>
      <c r="ADU5" s="86"/>
      <c r="ADV5" s="86"/>
      <c r="ADW5" s="86"/>
      <c r="ADX5" s="86"/>
      <c r="ADY5" s="86"/>
      <c r="ADZ5" s="86"/>
      <c r="AEA5" s="86"/>
      <c r="AEB5" s="86"/>
      <c r="AEC5" s="86"/>
      <c r="AED5" s="86"/>
      <c r="AEE5" s="86"/>
      <c r="AEF5" s="86"/>
      <c r="AEG5" s="86"/>
      <c r="AEH5" s="86"/>
      <c r="AEI5" s="86"/>
      <c r="AEJ5" s="86"/>
      <c r="AEK5" s="86"/>
      <c r="AEL5" s="86"/>
      <c r="AEM5" s="86"/>
      <c r="AEN5" s="86"/>
      <c r="AEO5" s="86"/>
      <c r="AEP5" s="86"/>
      <c r="AEQ5" s="86"/>
      <c r="AER5" s="86"/>
      <c r="AES5" s="86"/>
      <c r="AET5" s="86"/>
      <c r="AEU5" s="86"/>
      <c r="AEV5" s="86"/>
      <c r="AEW5" s="86"/>
      <c r="AEX5" s="86"/>
      <c r="AEY5" s="86"/>
      <c r="AEZ5" s="86"/>
      <c r="AFA5" s="86"/>
      <c r="AFB5" s="86"/>
      <c r="AFC5" s="86"/>
      <c r="AFD5" s="86"/>
      <c r="AFE5" s="86"/>
      <c r="AFF5" s="86"/>
      <c r="AFG5" s="86"/>
      <c r="AFH5" s="86"/>
      <c r="AFI5" s="86"/>
      <c r="AFJ5" s="86"/>
      <c r="AFK5" s="86"/>
      <c r="AFL5" s="86"/>
      <c r="AFM5" s="86"/>
      <c r="AFN5" s="86"/>
      <c r="AFO5" s="86"/>
      <c r="AFP5" s="86"/>
      <c r="AFQ5" s="86"/>
      <c r="AFR5" s="86"/>
      <c r="AFS5" s="86"/>
      <c r="AFT5" s="86"/>
      <c r="AFU5" s="86"/>
      <c r="AFV5" s="86"/>
      <c r="AFW5" s="86"/>
      <c r="AFX5" s="86"/>
      <c r="AFY5" s="86"/>
      <c r="AFZ5" s="86"/>
      <c r="AGA5" s="86"/>
      <c r="AGB5" s="86"/>
      <c r="AGC5" s="86"/>
      <c r="AGD5" s="86"/>
      <c r="AGE5" s="86"/>
      <c r="AGF5" s="86"/>
      <c r="AGG5" s="86"/>
      <c r="AGH5" s="86"/>
      <c r="AGI5" s="86"/>
      <c r="AGJ5" s="86"/>
      <c r="AGK5" s="86"/>
      <c r="AGL5" s="86"/>
      <c r="AGM5" s="86"/>
      <c r="AGN5" s="86"/>
      <c r="AGO5" s="86"/>
      <c r="AGP5" s="86"/>
      <c r="AGQ5" s="86"/>
      <c r="AGR5" s="86"/>
      <c r="AGS5" s="86"/>
      <c r="AGT5" s="86"/>
      <c r="AGU5" s="86"/>
      <c r="AGV5" s="86"/>
      <c r="AGW5" s="86"/>
      <c r="AGX5" s="86"/>
      <c r="AGY5" s="86"/>
      <c r="AGZ5" s="86"/>
      <c r="AHA5" s="86"/>
      <c r="AHB5" s="86"/>
      <c r="AHC5" s="86"/>
      <c r="AHD5" s="86"/>
      <c r="AHE5" s="86"/>
      <c r="AHF5" s="86"/>
      <c r="AHG5" s="86"/>
      <c r="AHH5" s="86"/>
      <c r="AHI5" s="86"/>
      <c r="AHJ5" s="86"/>
      <c r="AHK5" s="86"/>
      <c r="AHL5" s="86"/>
      <c r="AHM5" s="86"/>
      <c r="AHN5" s="86"/>
      <c r="AHO5" s="86"/>
      <c r="AHP5" s="86"/>
      <c r="AHQ5" s="86"/>
      <c r="AHR5" s="86"/>
      <c r="AHS5" s="86"/>
      <c r="AHT5" s="86"/>
      <c r="AHU5" s="86"/>
      <c r="AHV5" s="86"/>
      <c r="AHW5" s="86"/>
      <c r="AHX5" s="86"/>
      <c r="AHY5" s="86"/>
      <c r="AHZ5" s="86"/>
      <c r="AIA5" s="86"/>
      <c r="AIB5" s="86"/>
      <c r="AIC5" s="86"/>
      <c r="AID5" s="86"/>
      <c r="AIE5" s="86"/>
      <c r="AIF5" s="86"/>
      <c r="AIG5" s="86"/>
      <c r="AIH5" s="86"/>
      <c r="AII5" s="86"/>
      <c r="AIJ5" s="86"/>
      <c r="AIK5" s="86"/>
      <c r="AIL5" s="86"/>
      <c r="AIM5" s="86"/>
      <c r="AIN5" s="86"/>
      <c r="AIO5" s="86"/>
      <c r="AIP5" s="86"/>
      <c r="AIQ5" s="86"/>
      <c r="AIR5" s="86"/>
      <c r="AIS5" s="86"/>
      <c r="AIT5" s="86"/>
      <c r="AIU5" s="86"/>
      <c r="AIV5" s="86"/>
      <c r="AIW5" s="86"/>
      <c r="AIX5" s="86"/>
      <c r="AIY5" s="86"/>
      <c r="AIZ5" s="86"/>
      <c r="AJA5" s="86"/>
      <c r="AJB5" s="86"/>
      <c r="AJC5" s="86"/>
      <c r="AJD5" s="86"/>
      <c r="AJE5" s="86"/>
      <c r="AJF5" s="86"/>
      <c r="AJG5" s="86"/>
      <c r="AJH5" s="86"/>
      <c r="AJI5" s="86"/>
      <c r="AJJ5" s="86"/>
      <c r="AJK5" s="86"/>
      <c r="AJL5" s="86"/>
      <c r="AJM5" s="86"/>
      <c r="AJN5" s="86"/>
      <c r="AJO5" s="86"/>
      <c r="AJP5" s="86"/>
      <c r="AJQ5" s="86"/>
      <c r="AJR5" s="86"/>
      <c r="AJS5" s="86"/>
      <c r="AJT5" s="86"/>
      <c r="AJU5" s="86"/>
      <c r="AJV5" s="86"/>
      <c r="AJW5" s="86"/>
      <c r="AJX5" s="86"/>
      <c r="AJY5" s="86"/>
      <c r="AJZ5" s="86"/>
      <c r="AKA5" s="86"/>
      <c r="AKB5" s="86"/>
      <c r="AKC5" s="86"/>
      <c r="AKD5" s="86"/>
      <c r="AKE5" s="86"/>
      <c r="AKF5" s="86"/>
      <c r="AKG5" s="86"/>
      <c r="AKH5" s="86"/>
      <c r="AKI5" s="86"/>
      <c r="AKJ5" s="86"/>
      <c r="AKK5" s="86"/>
      <c r="AKL5" s="86"/>
      <c r="AKM5" s="86"/>
      <c r="AKN5" s="86"/>
      <c r="AKO5" s="86"/>
      <c r="AKP5" s="86"/>
      <c r="AKQ5" s="86"/>
      <c r="AKR5" s="86"/>
      <c r="AKS5" s="86"/>
      <c r="AKT5" s="86"/>
      <c r="AKU5" s="86"/>
      <c r="AKV5" s="86"/>
      <c r="AKW5" s="86"/>
      <c r="AKX5" s="86"/>
      <c r="AKY5" s="86"/>
    </row>
    <row r="6" spans="1:987" ht="43.5" customHeight="1" x14ac:dyDescent="0.25">
      <c r="A6" s="318"/>
      <c r="B6" s="319"/>
      <c r="C6" s="320"/>
      <c r="D6" s="320"/>
      <c r="E6" s="320"/>
      <c r="F6" s="320"/>
      <c r="G6" s="321"/>
      <c r="H6" s="231" t="s">
        <v>85</v>
      </c>
      <c r="I6" s="231" t="s">
        <v>86</v>
      </c>
      <c r="J6" s="231" t="s">
        <v>87</v>
      </c>
      <c r="K6" s="339"/>
    </row>
    <row r="7" spans="1:987" x14ac:dyDescent="0.25">
      <c r="A7" s="95" t="s">
        <v>187</v>
      </c>
      <c r="B7" s="87" t="s">
        <v>322</v>
      </c>
      <c r="C7" s="322" t="s">
        <v>9</v>
      </c>
      <c r="D7" s="322"/>
      <c r="E7" s="322"/>
      <c r="F7" s="322"/>
      <c r="G7" s="88">
        <f>önk.kiad.!G7+'hivatal kiad.'!G7+'óvoda kiad.'!G7+'könyvtár kiad.'!G7</f>
        <v>472406486</v>
      </c>
      <c r="H7" s="88">
        <f>önk.kiad.!H7+'hivatal kiad.'!H7+'óvoda kiad.'!H7+'könyvtár kiad.'!H7</f>
        <v>472406486</v>
      </c>
      <c r="I7" s="22"/>
      <c r="J7" s="22"/>
    </row>
    <row r="8" spans="1:987" x14ac:dyDescent="0.25">
      <c r="A8" s="95" t="s">
        <v>189</v>
      </c>
      <c r="B8" s="87" t="s">
        <v>318</v>
      </c>
      <c r="C8" s="91" t="s">
        <v>319</v>
      </c>
      <c r="D8" s="91"/>
      <c r="E8" s="91"/>
      <c r="F8" s="91"/>
      <c r="G8" s="88">
        <f>önk.kiad.!G8+'hivatal kiad.'!G8+'óvoda kiad.'!G8+'könyvtár kiad.'!G8</f>
        <v>5926372</v>
      </c>
      <c r="H8" s="88">
        <f>önk.kiad.!H8+'hivatal kiad.'!H8+'óvoda kiad.'!H8+'könyvtár kiad.'!H8</f>
        <v>5926372</v>
      </c>
      <c r="I8" s="22"/>
      <c r="J8" s="22"/>
    </row>
    <row r="9" spans="1:987" x14ac:dyDescent="0.25">
      <c r="A9" s="95" t="s">
        <v>190</v>
      </c>
      <c r="B9" s="87" t="s">
        <v>323</v>
      </c>
      <c r="C9" s="91" t="s">
        <v>155</v>
      </c>
      <c r="D9" s="91"/>
      <c r="E9" s="91"/>
      <c r="F9" s="91"/>
      <c r="G9" s="88">
        <f>önk.kiad.!G9+'hivatal kiad.'!G9+'óvoda kiad.'!G9+'könyvtár kiad.'!G9</f>
        <v>0</v>
      </c>
      <c r="H9" s="88">
        <f>önk.kiad.!H9+'hivatal kiad.'!H9+'óvoda kiad.'!I9+'könyvtár kiad.'!H9</f>
        <v>0</v>
      </c>
      <c r="I9" s="22"/>
      <c r="J9" s="22"/>
    </row>
    <row r="10" spans="1:987" ht="13.9" x14ac:dyDescent="0.25">
      <c r="A10" s="95" t="s">
        <v>191</v>
      </c>
      <c r="B10" s="87" t="s">
        <v>62</v>
      </c>
      <c r="C10" s="91" t="s">
        <v>53</v>
      </c>
      <c r="D10" s="91"/>
      <c r="E10" s="91"/>
      <c r="F10" s="91"/>
      <c r="G10" s="88">
        <f>önk.kiad.!G10+'hivatal kiad.'!G10+'óvoda kiad.'!G10+'könyvtár kiad.'!G10</f>
        <v>4154302</v>
      </c>
      <c r="H10" s="88">
        <f>önk.kiad.!H10+'hivatal kiad.'!H10+'óvoda kiad.'!H10+'könyvtár kiad.'!H10</f>
        <v>4154302</v>
      </c>
      <c r="I10" s="22"/>
      <c r="J10" s="22"/>
    </row>
    <row r="11" spans="1:987" ht="23.25" customHeight="1" x14ac:dyDescent="0.25">
      <c r="A11" s="95" t="s">
        <v>193</v>
      </c>
      <c r="B11" s="89" t="s">
        <v>150</v>
      </c>
      <c r="C11" s="322" t="s">
        <v>12</v>
      </c>
      <c r="D11" s="322"/>
      <c r="E11" s="322"/>
      <c r="F11" s="322"/>
      <c r="G11" s="88">
        <f>önk.kiad.!G11+'hivatal kiad.'!G11+'óvoda kiad.'!G11+'könyvtár kiad.'!G11</f>
        <v>13573500</v>
      </c>
      <c r="H11" s="88">
        <f>önk.kiad.!H11+'hivatal kiad.'!H11+'óvoda kiad.'!H11+'könyvtár kiad.'!H11</f>
        <v>13573500</v>
      </c>
      <c r="I11" s="22"/>
      <c r="J11" s="22"/>
    </row>
    <row r="12" spans="1:987" ht="23.25" customHeight="1" x14ac:dyDescent="0.25">
      <c r="A12" s="95" t="s">
        <v>194</v>
      </c>
      <c r="B12" s="89" t="s">
        <v>154</v>
      </c>
      <c r="C12" s="91" t="s">
        <v>58</v>
      </c>
      <c r="D12" s="91"/>
      <c r="E12" s="91"/>
      <c r="F12" s="91"/>
      <c r="G12" s="88">
        <f>önk.kiad.!G12+'hivatal kiad.'!G12+'óvoda kiad.'!G12+'könyvtár kiad.'!G12</f>
        <v>0</v>
      </c>
      <c r="H12" s="88">
        <f>önk.kiad.!H12+'hivatal kiad.'!H12+'óvoda kiad.'!H12+'könyvtár kiad.'!H12</f>
        <v>0</v>
      </c>
      <c r="I12" s="22"/>
      <c r="J12" s="22"/>
    </row>
    <row r="13" spans="1:987" ht="28.9" customHeight="1" x14ac:dyDescent="0.25">
      <c r="A13" s="95" t="s">
        <v>196</v>
      </c>
      <c r="B13" s="89" t="s">
        <v>151</v>
      </c>
      <c r="C13" s="322" t="s">
        <v>10</v>
      </c>
      <c r="D13" s="322"/>
      <c r="E13" s="322"/>
      <c r="F13" s="322"/>
      <c r="G13" s="88">
        <f>önk.kiad.!G13+'hivatal kiad.'!G13+'óvoda kiad.'!G13+'könyvtár kiad.'!G13</f>
        <v>4454660</v>
      </c>
      <c r="H13" s="88">
        <f>önk.kiad.!H13+'hivatal kiad.'!H13+'óvoda kiad.'!H13+'könyvtár kiad.'!H13</f>
        <v>4454660</v>
      </c>
      <c r="I13" s="22"/>
      <c r="J13" s="22"/>
    </row>
    <row r="14" spans="1:987" ht="28.9" customHeight="1" x14ac:dyDescent="0.25">
      <c r="A14" s="95" t="s">
        <v>214</v>
      </c>
      <c r="B14" s="89" t="s">
        <v>156</v>
      </c>
      <c r="C14" s="91" t="s">
        <v>11</v>
      </c>
      <c r="D14" s="91"/>
      <c r="E14" s="91"/>
      <c r="F14" s="91"/>
      <c r="G14" s="88">
        <f>önk.kiad.!G14+'hivatal kiad.'!G14+'óvoda kiad.'!G14+'könyvtár kiad.'!G14</f>
        <v>50000</v>
      </c>
      <c r="H14" s="88">
        <f>önk.kiad.!H14+'hivatal kiad.'!H14+'óvoda kiad.'!H14+'könyvtár kiad.'!H14</f>
        <v>50000</v>
      </c>
      <c r="I14" s="22"/>
      <c r="J14" s="22"/>
    </row>
    <row r="15" spans="1:987" ht="28.9" customHeight="1" x14ac:dyDescent="0.25">
      <c r="A15" s="95" t="s">
        <v>215</v>
      </c>
      <c r="B15" s="89" t="s">
        <v>248</v>
      </c>
      <c r="C15" s="91" t="s">
        <v>57</v>
      </c>
      <c r="D15" s="91"/>
      <c r="E15" s="91"/>
      <c r="F15" s="91"/>
      <c r="G15" s="88">
        <f>önk.kiad.!G15+'hivatal kiad.'!G15+'óvoda kiad.'!G15+'könyvtár kiad.'!G15</f>
        <v>1000000</v>
      </c>
      <c r="H15" s="88">
        <f>önk.kiad.!H15+'hivatal kiad.'!H15+'óvoda kiad.'!H15+'könyvtár kiad.'!H15</f>
        <v>1000000</v>
      </c>
      <c r="I15" s="22"/>
      <c r="J15" s="22"/>
    </row>
    <row r="16" spans="1:987" x14ac:dyDescent="0.25">
      <c r="A16" s="95" t="s">
        <v>239</v>
      </c>
      <c r="B16" s="89" t="s">
        <v>249</v>
      </c>
      <c r="C16" s="322" t="s">
        <v>15</v>
      </c>
      <c r="D16" s="322"/>
      <c r="E16" s="322"/>
      <c r="F16" s="322"/>
      <c r="G16" s="88">
        <f>önk.kiad.!G16+'hivatal kiad.'!G16+'óvoda kiad.'!G16+'könyvtár kiad.'!G16</f>
        <v>28351656</v>
      </c>
      <c r="H16" s="88">
        <f>önk.kiad.!H16+'hivatal kiad.'!H16+'óvoda kiad.'!H16+'könyvtár kiad.'!H16</f>
        <v>28351656</v>
      </c>
      <c r="I16" s="88">
        <f>önk.kiad.!I16+'hivatal kiad.'!I16+'óvoda kiad.'!I16+'könyvtár kiad.'!I16</f>
        <v>0</v>
      </c>
      <c r="J16" s="22"/>
      <c r="K16" s="93"/>
    </row>
    <row r="17" spans="1:11" ht="25.5" x14ac:dyDescent="0.25">
      <c r="A17" s="95" t="s">
        <v>341</v>
      </c>
      <c r="B17" s="89" t="s">
        <v>251</v>
      </c>
      <c r="C17" s="322" t="s">
        <v>14</v>
      </c>
      <c r="D17" s="322"/>
      <c r="E17" s="322"/>
      <c r="F17" s="322"/>
      <c r="G17" s="88">
        <f>önk.kiad.!G17+'hivatal kiad.'!G17+'óvoda kiad.'!G17+'könyvtár kiad.'!G17</f>
        <v>14223530</v>
      </c>
      <c r="H17" s="88">
        <f>önk.kiad.!H17+'hivatal kiad.'!H17+'óvoda kiad.'!H17+'könyvtár kiad.'!H17</f>
        <v>14223530</v>
      </c>
      <c r="I17" s="88">
        <f>önk.kiad.!I17+'hivatal kiad.'!I17+'óvoda kiad.'!I17+'könyvtár kiad.'!I17</f>
        <v>0</v>
      </c>
      <c r="J17" s="22"/>
      <c r="K17" s="93"/>
    </row>
    <row r="18" spans="1:11" ht="14.45" customHeight="1" x14ac:dyDescent="0.25">
      <c r="A18" s="95" t="s">
        <v>241</v>
      </c>
      <c r="B18" s="89" t="s">
        <v>152</v>
      </c>
      <c r="C18" s="322" t="s">
        <v>61</v>
      </c>
      <c r="D18" s="322"/>
      <c r="E18" s="322"/>
      <c r="F18" s="322"/>
      <c r="G18" s="88">
        <f>önk.kiad.!G18+'hivatal kiad.'!G18+'óvoda kiad.'!G18+'könyvtár kiad.'!G18</f>
        <v>1150000</v>
      </c>
      <c r="H18" s="88">
        <f>önk.kiad.!H18+'hivatal kiad.'!H18+'óvoda kiad.'!H18+'könyvtár kiad.'!H18</f>
        <v>1150000</v>
      </c>
      <c r="I18" s="88"/>
      <c r="J18" s="22"/>
    </row>
    <row r="19" spans="1:11" ht="30" customHeight="1" x14ac:dyDescent="0.25">
      <c r="A19" s="98" t="s">
        <v>247</v>
      </c>
      <c r="B19" s="99" t="s">
        <v>32</v>
      </c>
      <c r="C19" s="323" t="s">
        <v>118</v>
      </c>
      <c r="D19" s="323"/>
      <c r="E19" s="323"/>
      <c r="F19" s="323"/>
      <c r="G19" s="112">
        <f>önk.kiad.!G19+'hivatal kiad.'!G19+'óvoda kiad.'!G19+'könyvtár kiad.'!G19</f>
        <v>545290506</v>
      </c>
      <c r="H19" s="112">
        <f>SUM(H6:H18)</f>
        <v>545290506</v>
      </c>
      <c r="I19" s="112">
        <f>SUM(I6:I18)</f>
        <v>0</v>
      </c>
      <c r="J19" s="206"/>
    </row>
    <row r="20" spans="1:11" ht="23.45" customHeight="1" x14ac:dyDescent="0.25">
      <c r="A20" s="98" t="s">
        <v>216</v>
      </c>
      <c r="B20" s="99" t="s">
        <v>95</v>
      </c>
      <c r="C20" s="323" t="s">
        <v>13</v>
      </c>
      <c r="D20" s="323"/>
      <c r="E20" s="323"/>
      <c r="F20" s="323"/>
      <c r="G20" s="112">
        <f>önk.kiad.!G20+'hivatal kiad.'!G20+'óvoda kiad.'!G20+'könyvtár kiad.'!G20</f>
        <v>67705145.090000004</v>
      </c>
      <c r="H20" s="112">
        <f>önk.kiad.!H20+'hivatal kiad.'!H20+'óvoda kiad.'!H20+'könyvtár kiad.'!H20-1</f>
        <v>67705143.99000001</v>
      </c>
      <c r="I20" s="112">
        <f>önk.kiad.!I20+'hivatal kiad.'!I20+'óvoda kiad.'!I20+'könyvtár kiad.'!I20</f>
        <v>0</v>
      </c>
      <c r="J20" s="206"/>
    </row>
    <row r="21" spans="1:11" x14ac:dyDescent="0.25">
      <c r="A21" s="95" t="s">
        <v>217</v>
      </c>
      <c r="B21" s="89" t="s">
        <v>45</v>
      </c>
      <c r="C21" s="322" t="s">
        <v>19</v>
      </c>
      <c r="D21" s="322"/>
      <c r="E21" s="322"/>
      <c r="F21" s="322"/>
      <c r="G21" s="88">
        <f>önk.kiad.!G21+'hivatal kiad.'!G21+'óvoda kiad.'!G21+'könyvtár kiad.'!G21</f>
        <v>2706030</v>
      </c>
      <c r="H21" s="88">
        <f>önk.kiad.!H21+'hivatal kiad.'!H21+'óvoda kiad.'!H21+'könyvtár kiad.'!H21</f>
        <v>2706030</v>
      </c>
      <c r="I21" s="88">
        <f>önk.kiad.!I21+'hivatal kiad.'!I21+'óvoda kiad.'!I21+'könyvtár kiad.'!I21</f>
        <v>0</v>
      </c>
      <c r="J21" s="22"/>
    </row>
    <row r="22" spans="1:11" x14ac:dyDescent="0.25">
      <c r="A22" s="95" t="s">
        <v>250</v>
      </c>
      <c r="B22" s="89" t="s">
        <v>46</v>
      </c>
      <c r="C22" s="91" t="s">
        <v>20</v>
      </c>
      <c r="D22" s="91"/>
      <c r="E22" s="91"/>
      <c r="F22" s="91"/>
      <c r="G22" s="88">
        <f>önk.kiad.!G22+'hivatal kiad.'!G22+'óvoda kiad.'!G22+'könyvtár kiad.'!G22</f>
        <v>84412708</v>
      </c>
      <c r="H22" s="88">
        <f>önk.kiad.!H22+'hivatal kiad.'!H22+'óvoda kiad.'!H22+'könyvtár kiad.'!H22</f>
        <v>84412708</v>
      </c>
      <c r="I22" s="88">
        <f>önk.kiad.!I22+'hivatal kiad.'!I22+'óvoda kiad.'!I22+'könyvtár kiad.'!I22</f>
        <v>0</v>
      </c>
      <c r="J22" s="22"/>
      <c r="K22" s="93"/>
    </row>
    <row r="23" spans="1:11" x14ac:dyDescent="0.25">
      <c r="A23" s="95" t="s">
        <v>252</v>
      </c>
      <c r="B23" s="89" t="s">
        <v>47</v>
      </c>
      <c r="C23" s="322" t="s">
        <v>24</v>
      </c>
      <c r="D23" s="322"/>
      <c r="E23" s="322"/>
      <c r="F23" s="322"/>
      <c r="G23" s="88">
        <f>önk.kiad.!G23+'hivatal kiad.'!G23+'óvoda kiad.'!G23+'könyvtár kiad.'!G23</f>
        <v>3749290</v>
      </c>
      <c r="H23" s="88">
        <f>önk.kiad.!H23+'hivatal kiad.'!H23+'óvoda kiad.'!H23+'könyvtár kiad.'!H23</f>
        <v>3749290</v>
      </c>
      <c r="I23" s="88">
        <f>önk.kiad.!I23+'hivatal kiad.'!I23+'óvoda kiad.'!I23+'könyvtár kiad.'!I23</f>
        <v>0</v>
      </c>
      <c r="J23" s="22"/>
      <c r="K23" s="93"/>
    </row>
    <row r="24" spans="1:11" x14ac:dyDescent="0.25">
      <c r="A24" s="95" t="s">
        <v>342</v>
      </c>
      <c r="B24" s="89" t="s">
        <v>146</v>
      </c>
      <c r="C24" s="322" t="s">
        <v>16</v>
      </c>
      <c r="D24" s="322"/>
      <c r="E24" s="322"/>
      <c r="F24" s="322"/>
      <c r="G24" s="88">
        <f>önk.kiad.!G24+'hivatal kiad.'!G24+'óvoda kiad.'!G24+'könyvtár kiad.'!G24</f>
        <v>2654620</v>
      </c>
      <c r="H24" s="88">
        <f>önk.kiad.!H24+'hivatal kiad.'!H24+'óvoda kiad.'!H24+'könyvtár kiad.'!H24</f>
        <v>2654620</v>
      </c>
      <c r="I24" s="88">
        <f>önk.kiad.!I24+'hivatal kiad.'!I24+'óvoda kiad.'!I24+'könyvtár kiad.'!I24</f>
        <v>0</v>
      </c>
      <c r="J24" s="22"/>
      <c r="K24" s="93"/>
    </row>
    <row r="25" spans="1:11" x14ac:dyDescent="0.25">
      <c r="A25" s="95" t="s">
        <v>253</v>
      </c>
      <c r="B25" s="22" t="s">
        <v>396</v>
      </c>
      <c r="C25" s="309" t="s">
        <v>399</v>
      </c>
      <c r="D25" s="95" t="s">
        <v>253</v>
      </c>
      <c r="E25" s="22" t="s">
        <v>396</v>
      </c>
      <c r="F25" s="309" t="s">
        <v>399</v>
      </c>
      <c r="G25" s="88">
        <f>önk.kiad.!G25+'hivatal kiad.'!G25+'óvoda kiad.'!G25+'könyvtár kiad.'!G25</f>
        <v>25850000</v>
      </c>
      <c r="H25" s="88">
        <f>önk.kiad.!H25+'hivatal kiad.'!H25+'óvoda kiad.'!H25+'könyvtár kiad.'!H25</f>
        <v>25850000</v>
      </c>
      <c r="I25" s="88"/>
      <c r="J25" s="22"/>
      <c r="K25" s="93"/>
    </row>
    <row r="26" spans="1:11" x14ac:dyDescent="0.25">
      <c r="A26" s="95" t="s">
        <v>219</v>
      </c>
      <c r="B26" s="22" t="s">
        <v>397</v>
      </c>
      <c r="C26" s="309" t="s">
        <v>400</v>
      </c>
      <c r="D26" s="95" t="s">
        <v>219</v>
      </c>
      <c r="E26" s="22" t="s">
        <v>397</v>
      </c>
      <c r="F26" s="309" t="s">
        <v>400</v>
      </c>
      <c r="G26" s="88">
        <f>önk.kiad.!G26+'hivatal kiad.'!G26+'óvoda kiad.'!G26+'könyvtár kiad.'!G26</f>
        <v>15950000</v>
      </c>
      <c r="H26" s="88">
        <f>önk.kiad.!H26+'hivatal kiad.'!H26+'óvoda kiad.'!H26+'könyvtár kiad.'!H26</f>
        <v>15950000</v>
      </c>
      <c r="I26" s="88"/>
      <c r="J26" s="22"/>
      <c r="K26" s="93"/>
    </row>
    <row r="27" spans="1:11" x14ac:dyDescent="0.25">
      <c r="A27" s="95" t="s">
        <v>220</v>
      </c>
      <c r="B27" s="22" t="s">
        <v>398</v>
      </c>
      <c r="C27" s="309" t="s">
        <v>401</v>
      </c>
      <c r="D27" s="95" t="s">
        <v>220</v>
      </c>
      <c r="E27" s="22" t="s">
        <v>398</v>
      </c>
      <c r="F27" s="309" t="s">
        <v>401</v>
      </c>
      <c r="G27" s="88">
        <f>önk.kiad.!G27+'hivatal kiad.'!G27+'óvoda kiad.'!G27+'könyvtár kiad.'!G27</f>
        <v>3560000</v>
      </c>
      <c r="H27" s="88">
        <f>önk.kiad.!H27+'hivatal kiad.'!H27+'óvoda kiad.'!H27+'könyvtár kiad.'!H27</f>
        <v>3560000</v>
      </c>
      <c r="I27" s="88">
        <f>önk.kiad.!I27+'hivatal kiad.'!I27+'óvoda kiad.'!I27+'könyvtár kiad.'!I27</f>
        <v>0</v>
      </c>
      <c r="J27" s="22"/>
      <c r="K27" s="93"/>
    </row>
    <row r="28" spans="1:11" x14ac:dyDescent="0.25">
      <c r="A28" s="95" t="s">
        <v>273</v>
      </c>
      <c r="B28" s="90" t="s">
        <v>48</v>
      </c>
      <c r="C28" s="322" t="s">
        <v>18</v>
      </c>
      <c r="D28" s="322"/>
      <c r="E28" s="322"/>
      <c r="F28" s="322"/>
      <c r="G28" s="88">
        <f>önk.kiad.!G28+'hivatal kiad.'!G28+'óvoda kiad.'!G28+'könyvtár kiad.'!G28</f>
        <v>7182676</v>
      </c>
      <c r="H28" s="88">
        <f>önk.kiad.!H28+'hivatal kiad.'!H28+'óvoda kiad.'!H28+'könyvtár kiad.'!H28</f>
        <v>7182676</v>
      </c>
      <c r="I28" s="88">
        <f>önk.kiad.!I28+'hivatal kiad.'!I28+'óvoda kiad.'!I28+'könyvtár kiad.'!I28</f>
        <v>0</v>
      </c>
      <c r="J28" s="22"/>
    </row>
    <row r="29" spans="1:11" x14ac:dyDescent="0.25">
      <c r="A29" s="95" t="s">
        <v>343</v>
      </c>
      <c r="B29" s="90" t="s">
        <v>321</v>
      </c>
      <c r="C29" s="91" t="s">
        <v>320</v>
      </c>
      <c r="D29" s="91"/>
      <c r="E29" s="91"/>
      <c r="F29" s="91"/>
      <c r="G29" s="88">
        <f>önk.kiad.!G29+'hivatal kiad.'!G29+'óvoda kiad.'!G29+'könyvtár kiad.'!G29</f>
        <v>5400000</v>
      </c>
      <c r="H29" s="88">
        <f>önk.kiad.!H29+'hivatal kiad.'!H29+'óvoda kiad.'!H29+'könyvtár kiad.'!H29</f>
        <v>5400000</v>
      </c>
      <c r="I29" s="88">
        <f>önk.kiad.!I29+'hivatal kiad.'!I29+'óvoda kiad.'!I29+'könyvtár kiad.'!I29</f>
        <v>0</v>
      </c>
      <c r="J29" s="22"/>
    </row>
    <row r="30" spans="1:11" x14ac:dyDescent="0.25">
      <c r="A30" s="95" t="s">
        <v>344</v>
      </c>
      <c r="B30" s="90" t="s">
        <v>49</v>
      </c>
      <c r="C30" s="322" t="s">
        <v>22</v>
      </c>
      <c r="D30" s="322"/>
      <c r="E30" s="322"/>
      <c r="F30" s="322"/>
      <c r="G30" s="88">
        <f>önk.kiad.!G30+'hivatal kiad.'!G30+'óvoda kiad.'!G30+'könyvtár kiad.'!G30</f>
        <v>54774172</v>
      </c>
      <c r="H30" s="88">
        <f>önk.kiad.!H30+'hivatal kiad.'!H30+'óvoda kiad.'!H30+'könyvtár kiad.'!H30</f>
        <v>54774172</v>
      </c>
      <c r="I30" s="88">
        <f>önk.kiad.!I30+'hivatal kiad.'!I30+'óvoda kiad.'!I30+'könyvtár kiad.'!I30</f>
        <v>0</v>
      </c>
      <c r="J30" s="22"/>
      <c r="K30" s="93"/>
    </row>
    <row r="31" spans="1:11" x14ac:dyDescent="0.25">
      <c r="A31" s="95" t="s">
        <v>254</v>
      </c>
      <c r="B31" s="90" t="s">
        <v>51</v>
      </c>
      <c r="C31" s="322" t="s">
        <v>17</v>
      </c>
      <c r="D31" s="322"/>
      <c r="E31" s="322"/>
      <c r="F31" s="322"/>
      <c r="G31" s="88">
        <f>önk.kiad.!G31+'hivatal kiad.'!G31+'óvoda kiad.'!G31+'könyvtár kiad.'!G31</f>
        <v>36335554</v>
      </c>
      <c r="H31" s="88">
        <f>önk.kiad.!H31+'hivatal kiad.'!H31+'óvoda kiad.'!H31+'könyvtár kiad.'!H31</f>
        <v>36335554</v>
      </c>
      <c r="I31" s="88">
        <f>önk.kiad.!I31+'hivatal kiad.'!I31+'óvoda kiad.'!I31+'könyvtár kiad.'!I31</f>
        <v>0</v>
      </c>
      <c r="J31" s="22"/>
      <c r="K31" s="93"/>
    </row>
    <row r="32" spans="1:11" x14ac:dyDescent="0.25">
      <c r="A32" s="95" t="s">
        <v>255</v>
      </c>
      <c r="B32" s="90" t="s">
        <v>50</v>
      </c>
      <c r="C32" s="91" t="s">
        <v>21</v>
      </c>
      <c r="D32" s="91"/>
      <c r="E32" s="91"/>
      <c r="F32" s="91"/>
      <c r="G32" s="88">
        <f>önk.kiad.!G32+'hivatal kiad.'!G32+'óvoda kiad.'!G32+'könyvtár kiad.'!G32</f>
        <v>475590</v>
      </c>
      <c r="H32" s="88">
        <f>önk.kiad.!H32+'hivatal kiad.'!H32+'óvoda kiad.'!H32+'könyvtár kiad.'!H32</f>
        <v>475590</v>
      </c>
      <c r="I32" s="88">
        <f>önk.kiad.!I32+'hivatal kiad.'!I32+'óvoda kiad.'!I32+'könyvtár kiad.'!I32</f>
        <v>0</v>
      </c>
      <c r="J32" s="22"/>
      <c r="K32" s="212"/>
    </row>
    <row r="33" spans="1:11" x14ac:dyDescent="0.25">
      <c r="A33" s="95" t="s">
        <v>222</v>
      </c>
      <c r="B33" s="90" t="s">
        <v>147</v>
      </c>
      <c r="C33" s="322" t="s">
        <v>23</v>
      </c>
      <c r="D33" s="322"/>
      <c r="E33" s="322"/>
      <c r="F33" s="322"/>
      <c r="G33" s="88">
        <f>önk.kiad.!G33+'hivatal kiad.'!G33+'óvoda kiad.'!G33+'könyvtár kiad.'!G33</f>
        <v>47845552.660000004</v>
      </c>
      <c r="H33" s="88">
        <f>önk.kiad.!H33+'hivatal kiad.'!H33+'óvoda kiad.'!H33+'könyvtár kiad.'!H33</f>
        <v>47845552.660000004</v>
      </c>
      <c r="I33" s="88">
        <f>önk.kiad.!I33+'hivatal kiad.'!I33+'óvoda kiad.'!I33+'könyvtár kiad.'!I33</f>
        <v>0</v>
      </c>
      <c r="J33" s="22"/>
      <c r="K33" s="93"/>
    </row>
    <row r="34" spans="1:11" x14ac:dyDescent="0.25">
      <c r="A34" s="95" t="s">
        <v>223</v>
      </c>
      <c r="B34" s="106" t="s">
        <v>59</v>
      </c>
      <c r="C34" s="322" t="s">
        <v>60</v>
      </c>
      <c r="D34" s="322"/>
      <c r="E34" s="322"/>
      <c r="F34" s="322"/>
      <c r="G34" s="88">
        <f>önk.kiad.!G34+'hivatal kiad.'!G34+'óvoda kiad.'!G34+'könyvtár kiad.'!G34</f>
        <v>6490000</v>
      </c>
      <c r="H34" s="88">
        <f>önk.kiad.!H34+'hivatal kiad.'!H34+'óvoda kiad.'!H34+'könyvtár kiad.'!H34</f>
        <v>6490000</v>
      </c>
      <c r="I34" s="88">
        <f>önk.kiad.!I34+'hivatal kiad.'!I34+'óvoda kiad.'!I34+'könyvtár kiad.'!I34</f>
        <v>0</v>
      </c>
      <c r="J34" s="22"/>
    </row>
    <row r="35" spans="1:11" x14ac:dyDescent="0.25">
      <c r="A35" s="95" t="s">
        <v>345</v>
      </c>
      <c r="B35" s="106" t="s">
        <v>403</v>
      </c>
      <c r="C35" s="91" t="s">
        <v>402</v>
      </c>
      <c r="D35" s="91"/>
      <c r="E35" s="91"/>
      <c r="F35" s="91"/>
      <c r="G35" s="88">
        <f>önk.kiad.!G35+'hivatal kiad.'!G35+'óvoda kiad.'!G35+'könyvtár kiad.'!G35</f>
        <v>20000</v>
      </c>
      <c r="H35" s="88">
        <f>G35</f>
        <v>20000</v>
      </c>
      <c r="I35" s="88"/>
      <c r="J35" s="22"/>
    </row>
    <row r="36" spans="1:11" x14ac:dyDescent="0.25">
      <c r="A36" s="98" t="s">
        <v>244</v>
      </c>
      <c r="B36" s="99" t="s">
        <v>31</v>
      </c>
      <c r="C36" s="323" t="s">
        <v>119</v>
      </c>
      <c r="D36" s="323"/>
      <c r="E36" s="323"/>
      <c r="F36" s="323"/>
      <c r="G36" s="100">
        <f>önk.kiad.!G36+'hivatal kiad.'!G36+'óvoda kiad.'!G36+'könyvtár kiad.'!G36</f>
        <v>297406192.65999997</v>
      </c>
      <c r="H36" s="100">
        <f>SUM(H21:H35)</f>
        <v>297406192.66000003</v>
      </c>
      <c r="I36" s="100">
        <f>SUM(I21:I34)</f>
        <v>0</v>
      </c>
      <c r="J36" s="206"/>
    </row>
    <row r="37" spans="1:11" x14ac:dyDescent="0.25">
      <c r="A37" s="95" t="s">
        <v>224</v>
      </c>
      <c r="B37" s="89" t="s">
        <v>258</v>
      </c>
      <c r="C37" s="91" t="s">
        <v>26</v>
      </c>
      <c r="D37" s="102"/>
      <c r="E37" s="102"/>
      <c r="F37" s="102"/>
      <c r="G37" s="88">
        <f>önk.kiad.!G37+'hivatal kiad.'!G37+'óvoda kiad.'!G37+'könyvtár kiad.'!G37</f>
        <v>0</v>
      </c>
      <c r="H37" s="107">
        <f>önk.kiad.!H37+'hivatal kiad.'!H37+'óvoda kiad.'!H37+'könyvtár kiad.'!H37</f>
        <v>0</v>
      </c>
      <c r="I37" s="107">
        <f>önk.kiad.!I37+'hivatal kiad.'!I37+'óvoda kiad.'!I37+'könyvtár kiad.'!I37</f>
        <v>0</v>
      </c>
      <c r="J37" s="22"/>
    </row>
    <row r="38" spans="1:11" x14ac:dyDescent="0.25">
      <c r="A38" s="95" t="s">
        <v>346</v>
      </c>
      <c r="B38" s="89" t="s">
        <v>259</v>
      </c>
      <c r="C38" s="91" t="s">
        <v>25</v>
      </c>
      <c r="D38" s="102"/>
      <c r="E38" s="102"/>
      <c r="F38" s="102"/>
      <c r="G38" s="88">
        <f>önk.kiad.!G38+'hivatal kiad.'!G38+'óvoda kiad.'!G38+'könyvtár kiad.'!G38</f>
        <v>15000000</v>
      </c>
      <c r="H38" s="107">
        <f>önk.kiad.!H38+'hivatal kiad.'!H38+'óvoda kiad.'!H38+'könyvtár kiad.'!H38</f>
        <v>15000000</v>
      </c>
      <c r="I38" s="107">
        <f>önk.kiad.!I38+'hivatal kiad.'!I38+'óvoda kiad.'!I38+'könyvtár kiad.'!I38</f>
        <v>0</v>
      </c>
      <c r="J38" s="22"/>
    </row>
    <row r="39" spans="1:11" x14ac:dyDescent="0.25">
      <c r="A39" s="98" t="s">
        <v>256</v>
      </c>
      <c r="B39" s="99" t="s">
        <v>134</v>
      </c>
      <c r="C39" s="105" t="s">
        <v>121</v>
      </c>
      <c r="D39" s="105"/>
      <c r="E39" s="105"/>
      <c r="F39" s="105"/>
      <c r="G39" s="100">
        <f>önk.kiad.!G39+'hivatal kiad.'!G39+'óvoda kiad.'!G39+'könyvtár kiad.'!G39</f>
        <v>15000000</v>
      </c>
      <c r="H39" s="100">
        <f>SUM(H37:H38)</f>
        <v>15000000</v>
      </c>
      <c r="I39" s="100">
        <f>SUM(I37:I38)</f>
        <v>0</v>
      </c>
      <c r="J39" s="206"/>
    </row>
    <row r="40" spans="1:11" x14ac:dyDescent="0.25">
      <c r="A40" s="95" t="s">
        <v>225</v>
      </c>
      <c r="B40" s="89" t="s">
        <v>260</v>
      </c>
      <c r="C40" s="91" t="s">
        <v>30</v>
      </c>
      <c r="D40" s="102"/>
      <c r="E40" s="102"/>
      <c r="F40" s="102"/>
      <c r="G40" s="88">
        <f>önk.kiad.!G40+'hivatal kiad.'!G40+'óvoda kiad.'!G40+'könyvtár kiad.'!G40</f>
        <v>3300000</v>
      </c>
      <c r="H40" s="107">
        <f>önk.kiad.!H40+'hivatal kiad.'!H40+'óvoda kiad.'!H40+'könyvtár kiad.'!H40</f>
        <v>0</v>
      </c>
      <c r="I40" s="107">
        <f>önk.kiad.!I40+'hivatal kiad.'!I40+'óvoda kiad.'!I40+'könyvtár kiad.'!I40</f>
        <v>3300000</v>
      </c>
      <c r="J40" s="22"/>
    </row>
    <row r="41" spans="1:11" x14ac:dyDescent="0.25">
      <c r="A41" s="95" t="s">
        <v>226</v>
      </c>
      <c r="B41" s="89" t="s">
        <v>261</v>
      </c>
      <c r="C41" s="91" t="s">
        <v>42</v>
      </c>
      <c r="D41" s="102"/>
      <c r="E41" s="102"/>
      <c r="F41" s="102"/>
      <c r="G41" s="88">
        <f>önk.kiad.!G41+'hivatal kiad.'!G41+'óvoda kiad.'!G41+'könyvtár kiad.'!G41</f>
        <v>27908512</v>
      </c>
      <c r="H41" s="107"/>
      <c r="I41" s="107">
        <v>27908512</v>
      </c>
      <c r="J41" s="22"/>
      <c r="K41" s="93"/>
    </row>
    <row r="42" spans="1:11" x14ac:dyDescent="0.25">
      <c r="A42" s="95" t="s">
        <v>228</v>
      </c>
      <c r="B42" s="89" t="s">
        <v>158</v>
      </c>
      <c r="C42" s="91" t="s">
        <v>157</v>
      </c>
      <c r="D42" s="102"/>
      <c r="E42" s="102"/>
      <c r="F42" s="102"/>
      <c r="G42" s="88">
        <f>önk.kiad.!G42+'hivatal kiad.'!G42+'óvoda kiad.'!G42+'könyvtár kiad.'!G42</f>
        <v>113532318</v>
      </c>
      <c r="H42" s="107">
        <f>önk.kiad.!H42+'hivatal kiad.'!H42+'óvoda kiad.'!H42+'könyvtár kiad.'!H42</f>
        <v>113532318</v>
      </c>
      <c r="I42" s="107">
        <f>önk.kiad.!I42+'hivatal kiad.'!I42+'óvoda kiad.'!I42+'könyvtár kiad.'!I42</f>
        <v>0</v>
      </c>
      <c r="J42" s="22"/>
    </row>
    <row r="43" spans="1:11" x14ac:dyDescent="0.25">
      <c r="A43" s="98" t="s">
        <v>229</v>
      </c>
      <c r="B43" s="108" t="s">
        <v>122</v>
      </c>
      <c r="C43" s="105" t="s">
        <v>123</v>
      </c>
      <c r="D43" s="105"/>
      <c r="E43" s="105"/>
      <c r="F43" s="105"/>
      <c r="G43" s="100">
        <f>önk.kiad.!G43+'hivatal kiad.'!G43+'óvoda kiad.'!G43+'könyvtár kiad.'!G43</f>
        <v>144740830</v>
      </c>
      <c r="H43" s="100">
        <f>SUM(H40:H42)</f>
        <v>113532318</v>
      </c>
      <c r="I43" s="100">
        <f>SUM(I40:I42)</f>
        <v>31208512</v>
      </c>
      <c r="J43" s="206"/>
      <c r="K43" s="93"/>
    </row>
    <row r="44" spans="1:11" x14ac:dyDescent="0.25">
      <c r="A44" s="95" t="s">
        <v>230</v>
      </c>
      <c r="B44" s="89" t="s">
        <v>262</v>
      </c>
      <c r="C44" s="91" t="s">
        <v>97</v>
      </c>
      <c r="D44" s="102"/>
      <c r="E44" s="102"/>
      <c r="F44" s="102"/>
      <c r="G44" s="88">
        <f>önk.kiad.!G44+'hivatal kiad.'!G44+'óvoda kiad.'!G44+'könyvtár kiad.'!G44</f>
        <v>21619760</v>
      </c>
      <c r="H44" s="107">
        <f>önk.kiad.!H44+'hivatal kiad.'!H44+'óvoda kiad.'!H44+'könyvtár kiad.'!H44</f>
        <v>0</v>
      </c>
      <c r="I44" s="107">
        <f>önk.kiad.!I44+'hivatal kiad.'!I44+'óvoda kiad.'!I44+'könyvtár kiad.'!I44</f>
        <v>21619760</v>
      </c>
      <c r="J44" s="22"/>
    </row>
    <row r="45" spans="1:11" x14ac:dyDescent="0.25">
      <c r="A45" s="95" t="s">
        <v>231</v>
      </c>
      <c r="B45" s="89" t="s">
        <v>263</v>
      </c>
      <c r="C45" s="91" t="s">
        <v>36</v>
      </c>
      <c r="D45" s="102"/>
      <c r="E45" s="102"/>
      <c r="F45" s="102"/>
      <c r="G45" s="88">
        <f>önk.kiad.!G45+'hivatal kiad.'!G45+'óvoda kiad.'!G45+'könyvtár kiad.'!G45</f>
        <v>3407334.62</v>
      </c>
      <c r="H45" s="107">
        <f>önk.kiad.!H45+'hivatal kiad.'!H45+'óvoda kiad.'!H45+'könyvtár kiad.'!H45</f>
        <v>0</v>
      </c>
      <c r="I45" s="107">
        <f>önk.kiad.!I45+'hivatal kiad.'!I45+'óvoda kiad.'!I45+'könyvtár kiad.'!I45-1</f>
        <v>3407334</v>
      </c>
      <c r="J45" s="22"/>
    </row>
    <row r="46" spans="1:11" x14ac:dyDescent="0.25">
      <c r="A46" s="98" t="s">
        <v>232</v>
      </c>
      <c r="B46" s="99" t="s">
        <v>124</v>
      </c>
      <c r="C46" s="105" t="s">
        <v>125</v>
      </c>
      <c r="D46" s="105"/>
      <c r="E46" s="105"/>
      <c r="F46" s="105"/>
      <c r="G46" s="100">
        <f>önk.kiad.!G46+'hivatal kiad.'!G46+'óvoda kiad.'!G46+'könyvtár kiad.'!G46</f>
        <v>25027094.620000001</v>
      </c>
      <c r="H46" s="100">
        <f>SUM(H44:H45)</f>
        <v>0</v>
      </c>
      <c r="I46" s="100">
        <f>SUM(I44:I45)</f>
        <v>25027094</v>
      </c>
      <c r="J46" s="206"/>
    </row>
    <row r="47" spans="1:11" x14ac:dyDescent="0.25">
      <c r="A47" s="95" t="s">
        <v>233</v>
      </c>
      <c r="B47" s="89" t="s">
        <v>264</v>
      </c>
      <c r="C47" s="91" t="s">
        <v>35</v>
      </c>
      <c r="D47" s="102"/>
      <c r="E47" s="102"/>
      <c r="F47" s="102"/>
      <c r="G47" s="88">
        <f>önk.kiad.!G47+'hivatal kiad.'!G47+'óvoda kiad.'!G47+'könyvtár kiad.'!G47</f>
        <v>61986709</v>
      </c>
      <c r="H47" s="107">
        <f>önk.kiad.!H47+'hivatal kiad.'!H47+'óvoda kiad.'!H47+'könyvtár kiad.'!H47</f>
        <v>0</v>
      </c>
      <c r="I47" s="107">
        <f>önk.kiad.!I47+'hivatal kiad.'!I47+'óvoda kiad.'!I47+'könyvtár kiad.'!I47</f>
        <v>61986709</v>
      </c>
      <c r="J47" s="22"/>
    </row>
    <row r="48" spans="1:11" x14ac:dyDescent="0.25">
      <c r="A48" s="95" t="s">
        <v>347</v>
      </c>
      <c r="B48" s="89" t="s">
        <v>149</v>
      </c>
      <c r="C48" s="91" t="s">
        <v>37</v>
      </c>
      <c r="D48" s="91"/>
      <c r="E48" s="91"/>
      <c r="F48" s="91"/>
      <c r="G48" s="88">
        <f>önk.kiad.!G48+'hivatal kiad.'!G48+'óvoda kiad.'!G48+'könyvtár kiad.'!G48</f>
        <v>401411.43000000005</v>
      </c>
      <c r="H48" s="107">
        <f>önk.kiad.!H48+'hivatal kiad.'!H48+'óvoda kiad.'!H48+'könyvtár kiad.'!H48</f>
        <v>0.43000000005122274</v>
      </c>
      <c r="I48" s="107">
        <f>önk.kiad.!I48+'hivatal kiad.'!I48+'óvoda kiad.'!I48+'könyvtár kiad.'!I48</f>
        <v>401411</v>
      </c>
      <c r="J48" s="22"/>
    </row>
    <row r="49" spans="1:987" x14ac:dyDescent="0.25">
      <c r="A49" s="98" t="s">
        <v>348</v>
      </c>
      <c r="B49" s="99" t="s">
        <v>126</v>
      </c>
      <c r="C49" s="105" t="s">
        <v>127</v>
      </c>
      <c r="D49" s="105"/>
      <c r="E49" s="105"/>
      <c r="F49" s="105"/>
      <c r="G49" s="100">
        <f>önk.kiad.!G49+'hivatal kiad.'!G49+'óvoda kiad.'!G49+'könyvtár kiad.'!G49</f>
        <v>62388120.43</v>
      </c>
      <c r="H49" s="100">
        <f>SUM(H47:H48)</f>
        <v>0.43000000005122274</v>
      </c>
      <c r="I49" s="100">
        <f>SUM(I47:I48)</f>
        <v>62388120</v>
      </c>
      <c r="J49" s="206"/>
    </row>
    <row r="50" spans="1:987" ht="25.5" x14ac:dyDescent="0.25">
      <c r="A50" s="95" t="s">
        <v>349</v>
      </c>
      <c r="B50" s="89" t="s">
        <v>265</v>
      </c>
      <c r="C50" s="91" t="s">
        <v>153</v>
      </c>
      <c r="D50" s="91"/>
      <c r="E50" s="91"/>
      <c r="F50" s="91"/>
      <c r="G50" s="88">
        <f>önk.kiad.!G50+'hivatal kiad.'!G50+'óvoda kiad.'!G50+'könyvtár kiad.'!G50</f>
        <v>0</v>
      </c>
      <c r="H50" s="107">
        <f>önk.kiad.!H50+'hivatal kiad.'!H50+'óvoda kiad.'!H50+'könyvtár kiad.'!H50</f>
        <v>0</v>
      </c>
      <c r="I50" s="107">
        <f>önk.kiad.!I50+'hivatal kiad.'!I50+'óvoda kiad.'!I50+'könyvtár kiad.'!I50</f>
        <v>0</v>
      </c>
      <c r="J50" s="22"/>
    </row>
    <row r="51" spans="1:987" x14ac:dyDescent="0.25">
      <c r="A51" s="98" t="s">
        <v>257</v>
      </c>
      <c r="B51" s="99" t="s">
        <v>128</v>
      </c>
      <c r="C51" s="105" t="s">
        <v>129</v>
      </c>
      <c r="D51" s="105"/>
      <c r="E51" s="105"/>
      <c r="F51" s="105"/>
      <c r="G51" s="100">
        <f>önk.kiad.!G51+'hivatal kiad.'!G51+'óvoda kiad.'!G51+'könyvtár kiad.'!G51</f>
        <v>0</v>
      </c>
      <c r="H51" s="100">
        <f>SUM(H50)</f>
        <v>0</v>
      </c>
      <c r="I51" s="100">
        <f>SUM(I50)</f>
        <v>0</v>
      </c>
      <c r="J51" s="206"/>
    </row>
    <row r="52" spans="1:987" ht="37.15" customHeight="1" x14ac:dyDescent="0.25">
      <c r="A52" s="98" t="s">
        <v>350</v>
      </c>
      <c r="B52" s="104" t="s">
        <v>266</v>
      </c>
      <c r="C52" s="323" t="s">
        <v>267</v>
      </c>
      <c r="D52" s="323"/>
      <c r="E52" s="323"/>
      <c r="F52" s="323"/>
      <c r="G52" s="100">
        <f>G19+G20+G36+G39+G43+G46+G49+G51</f>
        <v>1157557888.8</v>
      </c>
      <c r="H52" s="100">
        <f>H51+H49+H46+H43+H39+H36+H20+H19+1</f>
        <v>1038934162.08</v>
      </c>
      <c r="I52" s="100">
        <f>I51+I49+I46+I43+I39+I36+I20+I19</f>
        <v>118623726</v>
      </c>
      <c r="J52" s="206"/>
    </row>
    <row r="53" spans="1:987" ht="13.9" x14ac:dyDescent="0.25">
      <c r="A53" s="96"/>
    </row>
    <row r="54" spans="1:987" ht="22.15" customHeight="1" x14ac:dyDescent="0.25">
      <c r="A54" s="337" t="s">
        <v>268</v>
      </c>
      <c r="B54" s="337"/>
      <c r="C54" s="337"/>
      <c r="D54" s="337"/>
      <c r="E54" s="337"/>
      <c r="F54" s="337"/>
      <c r="G54" s="337"/>
      <c r="H54" s="337"/>
      <c r="I54" s="337"/>
      <c r="J54" s="337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  <c r="HV54" s="86"/>
      <c r="HW54" s="86"/>
      <c r="HX54" s="86"/>
      <c r="HY54" s="86"/>
      <c r="HZ54" s="86"/>
      <c r="IA54" s="86"/>
      <c r="IB54" s="86"/>
      <c r="IC54" s="86"/>
      <c r="ID54" s="86"/>
      <c r="IE54" s="86"/>
      <c r="IF54" s="86"/>
      <c r="IG54" s="86"/>
      <c r="IH54" s="86"/>
      <c r="II54" s="86"/>
      <c r="IJ54" s="86"/>
      <c r="IK54" s="86"/>
      <c r="IL54" s="86"/>
      <c r="IM54" s="86"/>
      <c r="IN54" s="86"/>
      <c r="IO54" s="86"/>
      <c r="IP54" s="86"/>
      <c r="IQ54" s="86"/>
      <c r="IR54" s="86"/>
      <c r="IS54" s="86"/>
      <c r="IT54" s="86"/>
      <c r="IU54" s="86"/>
      <c r="IV54" s="86"/>
      <c r="IW54" s="86"/>
      <c r="IX54" s="86"/>
      <c r="IY54" s="86"/>
      <c r="IZ54" s="86"/>
      <c r="JA54" s="86"/>
      <c r="JB54" s="86"/>
      <c r="JC54" s="86"/>
      <c r="JD54" s="86"/>
      <c r="JE54" s="86"/>
      <c r="JF54" s="86"/>
      <c r="JG54" s="86"/>
      <c r="JH54" s="86"/>
      <c r="JI54" s="86"/>
      <c r="JJ54" s="86"/>
      <c r="JK54" s="86"/>
      <c r="JL54" s="86"/>
      <c r="JM54" s="86"/>
      <c r="JN54" s="86"/>
      <c r="JO54" s="86"/>
      <c r="JP54" s="86"/>
      <c r="JQ54" s="86"/>
      <c r="JR54" s="86"/>
      <c r="JS54" s="86"/>
      <c r="JT54" s="86"/>
      <c r="JU54" s="86"/>
      <c r="JV54" s="86"/>
      <c r="JW54" s="86"/>
      <c r="JX54" s="86"/>
      <c r="JY54" s="86"/>
      <c r="JZ54" s="86"/>
      <c r="KA54" s="86"/>
      <c r="KB54" s="86"/>
      <c r="KC54" s="86"/>
      <c r="KD54" s="86"/>
      <c r="KE54" s="86"/>
      <c r="KF54" s="86"/>
      <c r="KG54" s="86"/>
      <c r="KH54" s="86"/>
      <c r="KI54" s="86"/>
      <c r="KJ54" s="86"/>
      <c r="KK54" s="86"/>
      <c r="KL54" s="86"/>
      <c r="KM54" s="86"/>
      <c r="KN54" s="86"/>
      <c r="KO54" s="86"/>
      <c r="KP54" s="86"/>
      <c r="KQ54" s="86"/>
      <c r="KR54" s="86"/>
      <c r="KS54" s="86"/>
      <c r="KT54" s="86"/>
      <c r="KU54" s="86"/>
      <c r="KV54" s="86"/>
      <c r="KW54" s="86"/>
      <c r="KX54" s="86"/>
      <c r="KY54" s="86"/>
      <c r="KZ54" s="86"/>
      <c r="LA54" s="86"/>
      <c r="LB54" s="86"/>
      <c r="LC54" s="86"/>
      <c r="LD54" s="86"/>
      <c r="LE54" s="86"/>
      <c r="LF54" s="86"/>
      <c r="LG54" s="86"/>
      <c r="LH54" s="86"/>
      <c r="LI54" s="86"/>
      <c r="LJ54" s="86"/>
      <c r="LK54" s="86"/>
      <c r="LL54" s="86"/>
      <c r="LM54" s="86"/>
      <c r="LN54" s="86"/>
      <c r="LO54" s="86"/>
      <c r="LP54" s="86"/>
      <c r="LQ54" s="86"/>
      <c r="LR54" s="86"/>
      <c r="LS54" s="86"/>
      <c r="LT54" s="86"/>
      <c r="LU54" s="86"/>
      <c r="LV54" s="86"/>
      <c r="LW54" s="86"/>
      <c r="LX54" s="86"/>
      <c r="LY54" s="86"/>
      <c r="LZ54" s="86"/>
      <c r="MA54" s="86"/>
      <c r="MB54" s="86"/>
      <c r="MC54" s="86"/>
      <c r="MD54" s="86"/>
      <c r="ME54" s="86"/>
      <c r="MF54" s="86"/>
      <c r="MG54" s="86"/>
      <c r="MH54" s="86"/>
      <c r="MI54" s="86"/>
      <c r="MJ54" s="86"/>
      <c r="MK54" s="86"/>
      <c r="ML54" s="86"/>
      <c r="MM54" s="86"/>
      <c r="MN54" s="86"/>
      <c r="MO54" s="86"/>
      <c r="MP54" s="86"/>
      <c r="MQ54" s="86"/>
      <c r="MR54" s="86"/>
      <c r="MS54" s="86"/>
      <c r="MT54" s="86"/>
      <c r="MU54" s="86"/>
      <c r="MV54" s="86"/>
      <c r="MW54" s="86"/>
      <c r="MX54" s="86"/>
      <c r="MY54" s="86"/>
      <c r="MZ54" s="86"/>
      <c r="NA54" s="86"/>
      <c r="NB54" s="86"/>
      <c r="NC54" s="86"/>
      <c r="ND54" s="86"/>
      <c r="NE54" s="86"/>
      <c r="NF54" s="86"/>
      <c r="NG54" s="86"/>
      <c r="NH54" s="86"/>
      <c r="NI54" s="86"/>
      <c r="NJ54" s="86"/>
      <c r="NK54" s="86"/>
      <c r="NL54" s="86"/>
      <c r="NM54" s="86"/>
      <c r="NN54" s="86"/>
      <c r="NO54" s="86"/>
      <c r="NP54" s="86"/>
      <c r="NQ54" s="86"/>
      <c r="NR54" s="86"/>
      <c r="NS54" s="86"/>
      <c r="NT54" s="86"/>
      <c r="NU54" s="86"/>
      <c r="NV54" s="86"/>
      <c r="NW54" s="86"/>
      <c r="NX54" s="86"/>
      <c r="NY54" s="86"/>
      <c r="NZ54" s="86"/>
      <c r="OA54" s="86"/>
      <c r="OB54" s="86"/>
      <c r="OC54" s="86"/>
      <c r="OD54" s="86"/>
      <c r="OE54" s="86"/>
      <c r="OF54" s="86"/>
      <c r="OG54" s="86"/>
      <c r="OH54" s="86"/>
      <c r="OI54" s="86"/>
      <c r="OJ54" s="86"/>
      <c r="OK54" s="86"/>
      <c r="OL54" s="86"/>
      <c r="OM54" s="86"/>
      <c r="ON54" s="86"/>
      <c r="OO54" s="86"/>
      <c r="OP54" s="86"/>
      <c r="OQ54" s="86"/>
      <c r="OR54" s="86"/>
      <c r="OS54" s="86"/>
      <c r="OT54" s="86"/>
      <c r="OU54" s="86"/>
      <c r="OV54" s="86"/>
      <c r="OW54" s="86"/>
      <c r="OX54" s="86"/>
      <c r="OY54" s="86"/>
      <c r="OZ54" s="86"/>
      <c r="PA54" s="86"/>
      <c r="PB54" s="86"/>
      <c r="PC54" s="86"/>
      <c r="PD54" s="86"/>
      <c r="PE54" s="86"/>
      <c r="PF54" s="86"/>
      <c r="PG54" s="86"/>
      <c r="PH54" s="86"/>
      <c r="PI54" s="86"/>
      <c r="PJ54" s="86"/>
      <c r="PK54" s="86"/>
      <c r="PL54" s="86"/>
      <c r="PM54" s="86"/>
      <c r="PN54" s="86"/>
      <c r="PO54" s="86"/>
      <c r="PP54" s="86"/>
      <c r="PQ54" s="86"/>
      <c r="PR54" s="86"/>
      <c r="PS54" s="86"/>
      <c r="PT54" s="86"/>
      <c r="PU54" s="86"/>
      <c r="PV54" s="86"/>
      <c r="PW54" s="86"/>
      <c r="PX54" s="86"/>
      <c r="PY54" s="86"/>
      <c r="PZ54" s="86"/>
      <c r="QA54" s="86"/>
      <c r="QB54" s="86"/>
      <c r="QC54" s="86"/>
      <c r="QD54" s="86"/>
      <c r="QE54" s="86"/>
      <c r="QF54" s="86"/>
      <c r="QG54" s="86"/>
      <c r="QH54" s="86"/>
      <c r="QI54" s="86"/>
      <c r="QJ54" s="86"/>
      <c r="QK54" s="86"/>
      <c r="QL54" s="86"/>
      <c r="QM54" s="86"/>
      <c r="QN54" s="86"/>
      <c r="QO54" s="86"/>
      <c r="QP54" s="86"/>
      <c r="QQ54" s="86"/>
      <c r="QR54" s="86"/>
      <c r="QS54" s="86"/>
      <c r="QT54" s="86"/>
      <c r="QU54" s="86"/>
      <c r="QV54" s="86"/>
      <c r="QW54" s="86"/>
      <c r="QX54" s="86"/>
      <c r="QY54" s="86"/>
      <c r="QZ54" s="86"/>
      <c r="RA54" s="86"/>
      <c r="RB54" s="86"/>
      <c r="RC54" s="86"/>
      <c r="RD54" s="86"/>
      <c r="RE54" s="86"/>
      <c r="RF54" s="86"/>
      <c r="RG54" s="86"/>
      <c r="RH54" s="86"/>
      <c r="RI54" s="86"/>
      <c r="RJ54" s="86"/>
      <c r="RK54" s="86"/>
      <c r="RL54" s="86"/>
      <c r="RM54" s="86"/>
      <c r="RN54" s="86"/>
      <c r="RO54" s="86"/>
      <c r="RP54" s="86"/>
      <c r="RQ54" s="86"/>
      <c r="RR54" s="86"/>
      <c r="RS54" s="86"/>
      <c r="RT54" s="86"/>
      <c r="RU54" s="86"/>
      <c r="RV54" s="86"/>
      <c r="RW54" s="86"/>
      <c r="RX54" s="86"/>
      <c r="RY54" s="86"/>
      <c r="RZ54" s="86"/>
      <c r="SA54" s="86"/>
      <c r="SB54" s="86"/>
      <c r="SC54" s="86"/>
      <c r="SD54" s="86"/>
      <c r="SE54" s="86"/>
      <c r="SF54" s="86"/>
      <c r="SG54" s="86"/>
      <c r="SH54" s="86"/>
      <c r="SI54" s="86"/>
      <c r="SJ54" s="86"/>
      <c r="SK54" s="86"/>
      <c r="SL54" s="86"/>
      <c r="SM54" s="86"/>
      <c r="SN54" s="86"/>
      <c r="SO54" s="86"/>
      <c r="SP54" s="86"/>
      <c r="SQ54" s="86"/>
      <c r="SR54" s="86"/>
      <c r="SS54" s="86"/>
      <c r="ST54" s="86"/>
      <c r="SU54" s="86"/>
      <c r="SV54" s="86"/>
      <c r="SW54" s="86"/>
      <c r="SX54" s="86"/>
      <c r="SY54" s="86"/>
      <c r="SZ54" s="86"/>
      <c r="TA54" s="86"/>
      <c r="TB54" s="86"/>
      <c r="TC54" s="86"/>
      <c r="TD54" s="86"/>
      <c r="TE54" s="86"/>
      <c r="TF54" s="86"/>
      <c r="TG54" s="86"/>
      <c r="TH54" s="86"/>
      <c r="TI54" s="86"/>
      <c r="TJ54" s="86"/>
      <c r="TK54" s="86"/>
      <c r="TL54" s="86"/>
      <c r="TM54" s="86"/>
      <c r="TN54" s="86"/>
      <c r="TO54" s="86"/>
      <c r="TP54" s="86"/>
      <c r="TQ54" s="86"/>
      <c r="TR54" s="86"/>
      <c r="TS54" s="86"/>
      <c r="TT54" s="86"/>
      <c r="TU54" s="86"/>
      <c r="TV54" s="86"/>
      <c r="TW54" s="86"/>
      <c r="TX54" s="86"/>
      <c r="TY54" s="86"/>
      <c r="TZ54" s="86"/>
      <c r="UA54" s="86"/>
      <c r="UB54" s="86"/>
      <c r="UC54" s="86"/>
      <c r="UD54" s="86"/>
      <c r="UE54" s="86"/>
      <c r="UF54" s="86"/>
      <c r="UG54" s="86"/>
      <c r="UH54" s="86"/>
      <c r="UI54" s="86"/>
      <c r="UJ54" s="86"/>
      <c r="UK54" s="86"/>
      <c r="UL54" s="86"/>
      <c r="UM54" s="86"/>
      <c r="UN54" s="86"/>
      <c r="UO54" s="86"/>
      <c r="UP54" s="86"/>
      <c r="UQ54" s="86"/>
      <c r="UR54" s="86"/>
      <c r="US54" s="86"/>
      <c r="UT54" s="86"/>
      <c r="UU54" s="86"/>
      <c r="UV54" s="86"/>
      <c r="UW54" s="86"/>
      <c r="UX54" s="86"/>
      <c r="UY54" s="86"/>
      <c r="UZ54" s="86"/>
      <c r="VA54" s="86"/>
      <c r="VB54" s="86"/>
      <c r="VC54" s="86"/>
      <c r="VD54" s="86"/>
      <c r="VE54" s="86"/>
      <c r="VF54" s="86"/>
      <c r="VG54" s="86"/>
      <c r="VH54" s="86"/>
      <c r="VI54" s="86"/>
      <c r="VJ54" s="86"/>
      <c r="VK54" s="86"/>
      <c r="VL54" s="86"/>
      <c r="VM54" s="86"/>
      <c r="VN54" s="86"/>
      <c r="VO54" s="86"/>
      <c r="VP54" s="86"/>
      <c r="VQ54" s="86"/>
      <c r="VR54" s="86"/>
      <c r="VS54" s="86"/>
      <c r="VT54" s="86"/>
      <c r="VU54" s="86"/>
      <c r="VV54" s="86"/>
      <c r="VW54" s="86"/>
      <c r="VX54" s="86"/>
      <c r="VY54" s="86"/>
      <c r="VZ54" s="86"/>
      <c r="WA54" s="86"/>
      <c r="WB54" s="86"/>
      <c r="WC54" s="86"/>
      <c r="WD54" s="86"/>
      <c r="WE54" s="86"/>
      <c r="WF54" s="86"/>
      <c r="WG54" s="86"/>
      <c r="WH54" s="86"/>
      <c r="WI54" s="86"/>
      <c r="WJ54" s="86"/>
      <c r="WK54" s="86"/>
      <c r="WL54" s="86"/>
      <c r="WM54" s="86"/>
      <c r="WN54" s="86"/>
      <c r="WO54" s="86"/>
      <c r="WP54" s="86"/>
      <c r="WQ54" s="86"/>
      <c r="WR54" s="86"/>
      <c r="WS54" s="86"/>
      <c r="WT54" s="86"/>
      <c r="WU54" s="86"/>
      <c r="WV54" s="86"/>
      <c r="WW54" s="86"/>
      <c r="WX54" s="86"/>
      <c r="WY54" s="86"/>
      <c r="WZ54" s="86"/>
      <c r="XA54" s="86"/>
      <c r="XB54" s="86"/>
      <c r="XC54" s="86"/>
      <c r="XD54" s="86"/>
      <c r="XE54" s="86"/>
      <c r="XF54" s="86"/>
      <c r="XG54" s="86"/>
      <c r="XH54" s="86"/>
      <c r="XI54" s="86"/>
      <c r="XJ54" s="86"/>
      <c r="XK54" s="86"/>
      <c r="XL54" s="86"/>
      <c r="XM54" s="86"/>
      <c r="XN54" s="86"/>
      <c r="XO54" s="86"/>
      <c r="XP54" s="86"/>
      <c r="XQ54" s="86"/>
      <c r="XR54" s="86"/>
      <c r="XS54" s="86"/>
      <c r="XT54" s="86"/>
      <c r="XU54" s="86"/>
      <c r="XV54" s="86"/>
      <c r="XW54" s="86"/>
      <c r="XX54" s="86"/>
      <c r="XY54" s="86"/>
      <c r="XZ54" s="86"/>
      <c r="YA54" s="86"/>
      <c r="YB54" s="86"/>
      <c r="YC54" s="86"/>
      <c r="YD54" s="86"/>
      <c r="YE54" s="86"/>
      <c r="YF54" s="86"/>
      <c r="YG54" s="86"/>
      <c r="YH54" s="86"/>
      <c r="YI54" s="86"/>
      <c r="YJ54" s="86"/>
      <c r="YK54" s="86"/>
      <c r="YL54" s="86"/>
      <c r="YM54" s="86"/>
      <c r="YN54" s="86"/>
      <c r="YO54" s="86"/>
      <c r="YP54" s="86"/>
      <c r="YQ54" s="86"/>
      <c r="YR54" s="86"/>
      <c r="YS54" s="86"/>
      <c r="YT54" s="86"/>
      <c r="YU54" s="86"/>
      <c r="YV54" s="86"/>
      <c r="YW54" s="86"/>
      <c r="YX54" s="86"/>
      <c r="YY54" s="86"/>
      <c r="YZ54" s="86"/>
      <c r="ZA54" s="86"/>
      <c r="ZB54" s="86"/>
      <c r="ZC54" s="86"/>
      <c r="ZD54" s="86"/>
      <c r="ZE54" s="86"/>
      <c r="ZF54" s="86"/>
      <c r="ZG54" s="86"/>
      <c r="ZH54" s="86"/>
      <c r="ZI54" s="86"/>
      <c r="ZJ54" s="86"/>
      <c r="ZK54" s="86"/>
      <c r="ZL54" s="86"/>
      <c r="ZM54" s="86"/>
      <c r="ZN54" s="86"/>
      <c r="ZO54" s="86"/>
      <c r="ZP54" s="86"/>
      <c r="ZQ54" s="86"/>
      <c r="ZR54" s="86"/>
      <c r="ZS54" s="86"/>
      <c r="ZT54" s="86"/>
      <c r="ZU54" s="86"/>
      <c r="ZV54" s="86"/>
      <c r="ZW54" s="86"/>
      <c r="ZX54" s="86"/>
      <c r="ZY54" s="86"/>
      <c r="ZZ54" s="86"/>
      <c r="AAA54" s="86"/>
      <c r="AAB54" s="86"/>
      <c r="AAC54" s="86"/>
      <c r="AAD54" s="86"/>
      <c r="AAE54" s="86"/>
      <c r="AAF54" s="86"/>
      <c r="AAG54" s="86"/>
      <c r="AAH54" s="86"/>
      <c r="AAI54" s="86"/>
      <c r="AAJ54" s="86"/>
      <c r="AAK54" s="86"/>
      <c r="AAL54" s="86"/>
      <c r="AAM54" s="86"/>
      <c r="AAN54" s="86"/>
      <c r="AAO54" s="86"/>
      <c r="AAP54" s="86"/>
      <c r="AAQ54" s="86"/>
      <c r="AAR54" s="86"/>
      <c r="AAS54" s="86"/>
      <c r="AAT54" s="86"/>
      <c r="AAU54" s="86"/>
      <c r="AAV54" s="86"/>
      <c r="AAW54" s="86"/>
      <c r="AAX54" s="86"/>
      <c r="AAY54" s="86"/>
      <c r="AAZ54" s="86"/>
      <c r="ABA54" s="86"/>
      <c r="ABB54" s="86"/>
      <c r="ABC54" s="86"/>
      <c r="ABD54" s="86"/>
      <c r="ABE54" s="86"/>
      <c r="ABF54" s="86"/>
      <c r="ABG54" s="86"/>
      <c r="ABH54" s="86"/>
      <c r="ABI54" s="86"/>
      <c r="ABJ54" s="86"/>
      <c r="ABK54" s="86"/>
      <c r="ABL54" s="86"/>
      <c r="ABM54" s="86"/>
      <c r="ABN54" s="86"/>
      <c r="ABO54" s="86"/>
      <c r="ABP54" s="86"/>
      <c r="ABQ54" s="86"/>
      <c r="ABR54" s="86"/>
      <c r="ABS54" s="86"/>
      <c r="ABT54" s="86"/>
      <c r="ABU54" s="86"/>
      <c r="ABV54" s="86"/>
      <c r="ABW54" s="86"/>
      <c r="ABX54" s="86"/>
      <c r="ABY54" s="86"/>
      <c r="ABZ54" s="86"/>
      <c r="ACA54" s="86"/>
      <c r="ACB54" s="86"/>
      <c r="ACC54" s="86"/>
      <c r="ACD54" s="86"/>
      <c r="ACE54" s="86"/>
      <c r="ACF54" s="86"/>
      <c r="ACG54" s="86"/>
      <c r="ACH54" s="86"/>
      <c r="ACI54" s="86"/>
      <c r="ACJ54" s="86"/>
      <c r="ACK54" s="86"/>
      <c r="ACL54" s="86"/>
      <c r="ACM54" s="86"/>
      <c r="ACN54" s="86"/>
      <c r="ACO54" s="86"/>
      <c r="ACP54" s="86"/>
      <c r="ACQ54" s="86"/>
      <c r="ACR54" s="86"/>
      <c r="ACS54" s="86"/>
      <c r="ACT54" s="86"/>
      <c r="ACU54" s="86"/>
      <c r="ACV54" s="86"/>
      <c r="ACW54" s="86"/>
      <c r="ACX54" s="86"/>
      <c r="ACY54" s="86"/>
      <c r="ACZ54" s="86"/>
      <c r="ADA54" s="86"/>
      <c r="ADB54" s="86"/>
      <c r="ADC54" s="86"/>
      <c r="ADD54" s="86"/>
      <c r="ADE54" s="86"/>
      <c r="ADF54" s="86"/>
      <c r="ADG54" s="86"/>
      <c r="ADH54" s="86"/>
      <c r="ADI54" s="86"/>
      <c r="ADJ54" s="86"/>
      <c r="ADK54" s="86"/>
      <c r="ADL54" s="86"/>
      <c r="ADM54" s="86"/>
      <c r="ADN54" s="86"/>
      <c r="ADO54" s="86"/>
      <c r="ADP54" s="86"/>
      <c r="ADQ54" s="86"/>
      <c r="ADR54" s="86"/>
      <c r="ADS54" s="86"/>
      <c r="ADT54" s="86"/>
      <c r="ADU54" s="86"/>
      <c r="ADV54" s="86"/>
      <c r="ADW54" s="86"/>
      <c r="ADX54" s="86"/>
      <c r="ADY54" s="86"/>
      <c r="ADZ54" s="86"/>
      <c r="AEA54" s="86"/>
      <c r="AEB54" s="86"/>
      <c r="AEC54" s="86"/>
      <c r="AED54" s="86"/>
      <c r="AEE54" s="86"/>
      <c r="AEF54" s="86"/>
      <c r="AEG54" s="86"/>
      <c r="AEH54" s="86"/>
      <c r="AEI54" s="86"/>
      <c r="AEJ54" s="86"/>
      <c r="AEK54" s="86"/>
      <c r="AEL54" s="86"/>
      <c r="AEM54" s="86"/>
      <c r="AEN54" s="86"/>
      <c r="AEO54" s="86"/>
      <c r="AEP54" s="86"/>
      <c r="AEQ54" s="86"/>
      <c r="AER54" s="86"/>
      <c r="AES54" s="86"/>
      <c r="AET54" s="86"/>
      <c r="AEU54" s="86"/>
      <c r="AEV54" s="86"/>
      <c r="AEW54" s="86"/>
      <c r="AEX54" s="86"/>
      <c r="AEY54" s="86"/>
      <c r="AEZ54" s="86"/>
      <c r="AFA54" s="86"/>
      <c r="AFB54" s="86"/>
      <c r="AFC54" s="86"/>
      <c r="AFD54" s="86"/>
      <c r="AFE54" s="86"/>
      <c r="AFF54" s="86"/>
      <c r="AFG54" s="86"/>
      <c r="AFH54" s="86"/>
      <c r="AFI54" s="86"/>
      <c r="AFJ54" s="86"/>
      <c r="AFK54" s="86"/>
      <c r="AFL54" s="86"/>
      <c r="AFM54" s="86"/>
      <c r="AFN54" s="86"/>
      <c r="AFO54" s="86"/>
      <c r="AFP54" s="86"/>
      <c r="AFQ54" s="86"/>
      <c r="AFR54" s="86"/>
      <c r="AFS54" s="86"/>
      <c r="AFT54" s="86"/>
      <c r="AFU54" s="86"/>
      <c r="AFV54" s="86"/>
      <c r="AFW54" s="86"/>
      <c r="AFX54" s="86"/>
      <c r="AFY54" s="86"/>
      <c r="AFZ54" s="86"/>
      <c r="AGA54" s="86"/>
      <c r="AGB54" s="86"/>
      <c r="AGC54" s="86"/>
      <c r="AGD54" s="86"/>
      <c r="AGE54" s="86"/>
      <c r="AGF54" s="86"/>
      <c r="AGG54" s="86"/>
      <c r="AGH54" s="86"/>
      <c r="AGI54" s="86"/>
      <c r="AGJ54" s="86"/>
      <c r="AGK54" s="86"/>
      <c r="AGL54" s="86"/>
      <c r="AGM54" s="86"/>
      <c r="AGN54" s="86"/>
      <c r="AGO54" s="86"/>
      <c r="AGP54" s="86"/>
      <c r="AGQ54" s="86"/>
      <c r="AGR54" s="86"/>
      <c r="AGS54" s="86"/>
      <c r="AGT54" s="86"/>
      <c r="AGU54" s="86"/>
      <c r="AGV54" s="86"/>
      <c r="AGW54" s="86"/>
      <c r="AGX54" s="86"/>
      <c r="AGY54" s="86"/>
      <c r="AGZ54" s="86"/>
      <c r="AHA54" s="86"/>
      <c r="AHB54" s="86"/>
      <c r="AHC54" s="86"/>
      <c r="AHD54" s="86"/>
      <c r="AHE54" s="86"/>
      <c r="AHF54" s="86"/>
      <c r="AHG54" s="86"/>
      <c r="AHH54" s="86"/>
      <c r="AHI54" s="86"/>
      <c r="AHJ54" s="86"/>
      <c r="AHK54" s="86"/>
      <c r="AHL54" s="86"/>
      <c r="AHM54" s="86"/>
      <c r="AHN54" s="86"/>
      <c r="AHO54" s="86"/>
      <c r="AHP54" s="86"/>
      <c r="AHQ54" s="86"/>
      <c r="AHR54" s="86"/>
      <c r="AHS54" s="86"/>
      <c r="AHT54" s="86"/>
      <c r="AHU54" s="86"/>
      <c r="AHV54" s="86"/>
      <c r="AHW54" s="86"/>
      <c r="AHX54" s="86"/>
      <c r="AHY54" s="86"/>
      <c r="AHZ54" s="86"/>
      <c r="AIA54" s="86"/>
      <c r="AIB54" s="86"/>
      <c r="AIC54" s="86"/>
      <c r="AID54" s="86"/>
      <c r="AIE54" s="86"/>
      <c r="AIF54" s="86"/>
      <c r="AIG54" s="86"/>
      <c r="AIH54" s="86"/>
      <c r="AII54" s="86"/>
      <c r="AIJ54" s="86"/>
      <c r="AIK54" s="86"/>
      <c r="AIL54" s="86"/>
      <c r="AIM54" s="86"/>
      <c r="AIN54" s="86"/>
      <c r="AIO54" s="86"/>
      <c r="AIP54" s="86"/>
      <c r="AIQ54" s="86"/>
      <c r="AIR54" s="86"/>
      <c r="AIS54" s="86"/>
      <c r="AIT54" s="86"/>
      <c r="AIU54" s="86"/>
      <c r="AIV54" s="86"/>
      <c r="AIW54" s="86"/>
      <c r="AIX54" s="86"/>
      <c r="AIY54" s="86"/>
      <c r="AIZ54" s="86"/>
      <c r="AJA54" s="86"/>
      <c r="AJB54" s="86"/>
      <c r="AJC54" s="86"/>
      <c r="AJD54" s="86"/>
      <c r="AJE54" s="86"/>
      <c r="AJF54" s="86"/>
      <c r="AJG54" s="86"/>
      <c r="AJH54" s="86"/>
      <c r="AJI54" s="86"/>
      <c r="AJJ54" s="86"/>
      <c r="AJK54" s="86"/>
      <c r="AJL54" s="86"/>
      <c r="AJM54" s="86"/>
      <c r="AJN54" s="86"/>
      <c r="AJO54" s="86"/>
      <c r="AJP54" s="86"/>
      <c r="AJQ54" s="86"/>
      <c r="AJR54" s="86"/>
      <c r="AJS54" s="86"/>
      <c r="AJT54" s="86"/>
      <c r="AJU54" s="86"/>
      <c r="AJV54" s="86"/>
      <c r="AJW54" s="86"/>
      <c r="AJX54" s="86"/>
      <c r="AJY54" s="86"/>
      <c r="AJZ54" s="86"/>
      <c r="AKA54" s="86"/>
      <c r="AKB54" s="86"/>
      <c r="AKC54" s="86"/>
      <c r="AKD54" s="86"/>
      <c r="AKE54" s="86"/>
      <c r="AKF54" s="86"/>
      <c r="AKG54" s="86"/>
      <c r="AKH54" s="86"/>
      <c r="AKI54" s="86"/>
      <c r="AKJ54" s="86"/>
      <c r="AKK54" s="86"/>
      <c r="AKL54" s="86"/>
      <c r="AKM54" s="86"/>
      <c r="AKN54" s="86"/>
      <c r="AKO54" s="86"/>
      <c r="AKP54" s="86"/>
      <c r="AKQ54" s="86"/>
      <c r="AKR54" s="86"/>
      <c r="AKS54" s="86"/>
      <c r="AKT54" s="86"/>
      <c r="AKU54" s="86"/>
      <c r="AKV54" s="86"/>
      <c r="AKW54" s="86"/>
      <c r="AKX54" s="86"/>
      <c r="AKY54" s="86"/>
    </row>
    <row r="55" spans="1:987" ht="22.15" customHeight="1" x14ac:dyDescent="0.25">
      <c r="A55" s="318" t="s">
        <v>185</v>
      </c>
      <c r="B55" s="319" t="s">
        <v>109</v>
      </c>
      <c r="C55" s="320" t="s">
        <v>206</v>
      </c>
      <c r="D55" s="320"/>
      <c r="E55" s="320"/>
      <c r="F55" s="320"/>
      <c r="G55" s="321" t="s">
        <v>186</v>
      </c>
      <c r="H55" s="333" t="s">
        <v>330</v>
      </c>
      <c r="I55" s="334"/>
      <c r="J55" s="335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6"/>
      <c r="HG55" s="86"/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6"/>
      <c r="HV55" s="86"/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6"/>
      <c r="IK55" s="86"/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  <c r="IW55" s="86"/>
      <c r="IX55" s="86"/>
      <c r="IY55" s="86"/>
      <c r="IZ55" s="86"/>
      <c r="JA55" s="86"/>
      <c r="JB55" s="86"/>
      <c r="JC55" s="86"/>
      <c r="JD55" s="86"/>
      <c r="JE55" s="86"/>
      <c r="JF55" s="86"/>
      <c r="JG55" s="86"/>
      <c r="JH55" s="86"/>
      <c r="JI55" s="86"/>
      <c r="JJ55" s="86"/>
      <c r="JK55" s="86"/>
      <c r="JL55" s="86"/>
      <c r="JM55" s="86"/>
      <c r="JN55" s="86"/>
      <c r="JO55" s="86"/>
      <c r="JP55" s="86"/>
      <c r="JQ55" s="86"/>
      <c r="JR55" s="86"/>
      <c r="JS55" s="86"/>
      <c r="JT55" s="86"/>
      <c r="JU55" s="86"/>
      <c r="JV55" s="86"/>
      <c r="JW55" s="86"/>
      <c r="JX55" s="86"/>
      <c r="JY55" s="86"/>
      <c r="JZ55" s="86"/>
      <c r="KA55" s="86"/>
      <c r="KB55" s="86"/>
      <c r="KC55" s="86"/>
      <c r="KD55" s="86"/>
      <c r="KE55" s="86"/>
      <c r="KF55" s="86"/>
      <c r="KG55" s="86"/>
      <c r="KH55" s="86"/>
      <c r="KI55" s="86"/>
      <c r="KJ55" s="86"/>
      <c r="KK55" s="86"/>
      <c r="KL55" s="86"/>
      <c r="KM55" s="86"/>
      <c r="KN55" s="86"/>
      <c r="KO55" s="86"/>
      <c r="KP55" s="86"/>
      <c r="KQ55" s="86"/>
      <c r="KR55" s="86"/>
      <c r="KS55" s="86"/>
      <c r="KT55" s="86"/>
      <c r="KU55" s="86"/>
      <c r="KV55" s="86"/>
      <c r="KW55" s="86"/>
      <c r="KX55" s="86"/>
      <c r="KY55" s="86"/>
      <c r="KZ55" s="86"/>
      <c r="LA55" s="86"/>
      <c r="LB55" s="86"/>
      <c r="LC55" s="86"/>
      <c r="LD55" s="86"/>
      <c r="LE55" s="86"/>
      <c r="LF55" s="86"/>
      <c r="LG55" s="86"/>
      <c r="LH55" s="86"/>
      <c r="LI55" s="86"/>
      <c r="LJ55" s="86"/>
      <c r="LK55" s="86"/>
      <c r="LL55" s="86"/>
      <c r="LM55" s="86"/>
      <c r="LN55" s="86"/>
      <c r="LO55" s="86"/>
      <c r="LP55" s="86"/>
      <c r="LQ55" s="86"/>
      <c r="LR55" s="86"/>
      <c r="LS55" s="86"/>
      <c r="LT55" s="86"/>
      <c r="LU55" s="86"/>
      <c r="LV55" s="86"/>
      <c r="LW55" s="86"/>
      <c r="LX55" s="86"/>
      <c r="LY55" s="86"/>
      <c r="LZ55" s="86"/>
      <c r="MA55" s="86"/>
      <c r="MB55" s="86"/>
      <c r="MC55" s="86"/>
      <c r="MD55" s="86"/>
      <c r="ME55" s="86"/>
      <c r="MF55" s="86"/>
      <c r="MG55" s="86"/>
      <c r="MH55" s="86"/>
      <c r="MI55" s="86"/>
      <c r="MJ55" s="86"/>
      <c r="MK55" s="86"/>
      <c r="ML55" s="86"/>
      <c r="MM55" s="86"/>
      <c r="MN55" s="86"/>
      <c r="MO55" s="86"/>
      <c r="MP55" s="86"/>
      <c r="MQ55" s="86"/>
      <c r="MR55" s="86"/>
      <c r="MS55" s="86"/>
      <c r="MT55" s="86"/>
      <c r="MU55" s="86"/>
      <c r="MV55" s="86"/>
      <c r="MW55" s="86"/>
      <c r="MX55" s="86"/>
      <c r="MY55" s="86"/>
      <c r="MZ55" s="86"/>
      <c r="NA55" s="86"/>
      <c r="NB55" s="86"/>
      <c r="NC55" s="86"/>
      <c r="ND55" s="86"/>
      <c r="NE55" s="86"/>
      <c r="NF55" s="86"/>
      <c r="NG55" s="86"/>
      <c r="NH55" s="86"/>
      <c r="NI55" s="86"/>
      <c r="NJ55" s="86"/>
      <c r="NK55" s="86"/>
      <c r="NL55" s="86"/>
      <c r="NM55" s="86"/>
      <c r="NN55" s="86"/>
      <c r="NO55" s="86"/>
      <c r="NP55" s="86"/>
      <c r="NQ55" s="86"/>
      <c r="NR55" s="86"/>
      <c r="NS55" s="86"/>
      <c r="NT55" s="86"/>
      <c r="NU55" s="86"/>
      <c r="NV55" s="86"/>
      <c r="NW55" s="86"/>
      <c r="NX55" s="86"/>
      <c r="NY55" s="86"/>
      <c r="NZ55" s="86"/>
      <c r="OA55" s="86"/>
      <c r="OB55" s="86"/>
      <c r="OC55" s="86"/>
      <c r="OD55" s="86"/>
      <c r="OE55" s="86"/>
      <c r="OF55" s="86"/>
      <c r="OG55" s="86"/>
      <c r="OH55" s="86"/>
      <c r="OI55" s="86"/>
      <c r="OJ55" s="86"/>
      <c r="OK55" s="86"/>
      <c r="OL55" s="86"/>
      <c r="OM55" s="86"/>
      <c r="ON55" s="86"/>
      <c r="OO55" s="86"/>
      <c r="OP55" s="86"/>
      <c r="OQ55" s="86"/>
      <c r="OR55" s="86"/>
      <c r="OS55" s="86"/>
      <c r="OT55" s="86"/>
      <c r="OU55" s="86"/>
      <c r="OV55" s="86"/>
      <c r="OW55" s="86"/>
      <c r="OX55" s="86"/>
      <c r="OY55" s="86"/>
      <c r="OZ55" s="86"/>
      <c r="PA55" s="86"/>
      <c r="PB55" s="86"/>
      <c r="PC55" s="86"/>
      <c r="PD55" s="86"/>
      <c r="PE55" s="86"/>
      <c r="PF55" s="86"/>
      <c r="PG55" s="86"/>
      <c r="PH55" s="86"/>
      <c r="PI55" s="86"/>
      <c r="PJ55" s="86"/>
      <c r="PK55" s="86"/>
      <c r="PL55" s="86"/>
      <c r="PM55" s="86"/>
      <c r="PN55" s="86"/>
      <c r="PO55" s="86"/>
      <c r="PP55" s="86"/>
      <c r="PQ55" s="86"/>
      <c r="PR55" s="86"/>
      <c r="PS55" s="86"/>
      <c r="PT55" s="86"/>
      <c r="PU55" s="86"/>
      <c r="PV55" s="86"/>
      <c r="PW55" s="86"/>
      <c r="PX55" s="86"/>
      <c r="PY55" s="86"/>
      <c r="PZ55" s="86"/>
      <c r="QA55" s="86"/>
      <c r="QB55" s="86"/>
      <c r="QC55" s="86"/>
      <c r="QD55" s="86"/>
      <c r="QE55" s="86"/>
      <c r="QF55" s="86"/>
      <c r="QG55" s="86"/>
      <c r="QH55" s="86"/>
      <c r="QI55" s="86"/>
      <c r="QJ55" s="86"/>
      <c r="QK55" s="86"/>
      <c r="QL55" s="86"/>
      <c r="QM55" s="86"/>
      <c r="QN55" s="86"/>
      <c r="QO55" s="86"/>
      <c r="QP55" s="86"/>
      <c r="QQ55" s="86"/>
      <c r="QR55" s="86"/>
      <c r="QS55" s="86"/>
      <c r="QT55" s="86"/>
      <c r="QU55" s="86"/>
      <c r="QV55" s="86"/>
      <c r="QW55" s="86"/>
      <c r="QX55" s="86"/>
      <c r="QY55" s="86"/>
      <c r="QZ55" s="86"/>
      <c r="RA55" s="86"/>
      <c r="RB55" s="86"/>
      <c r="RC55" s="86"/>
      <c r="RD55" s="86"/>
      <c r="RE55" s="86"/>
      <c r="RF55" s="86"/>
      <c r="RG55" s="86"/>
      <c r="RH55" s="86"/>
      <c r="RI55" s="86"/>
      <c r="RJ55" s="86"/>
      <c r="RK55" s="86"/>
      <c r="RL55" s="86"/>
      <c r="RM55" s="86"/>
      <c r="RN55" s="86"/>
      <c r="RO55" s="86"/>
      <c r="RP55" s="86"/>
      <c r="RQ55" s="86"/>
      <c r="RR55" s="86"/>
      <c r="RS55" s="86"/>
      <c r="RT55" s="86"/>
      <c r="RU55" s="86"/>
      <c r="RV55" s="86"/>
      <c r="RW55" s="86"/>
      <c r="RX55" s="86"/>
      <c r="RY55" s="86"/>
      <c r="RZ55" s="86"/>
      <c r="SA55" s="86"/>
      <c r="SB55" s="86"/>
      <c r="SC55" s="86"/>
      <c r="SD55" s="86"/>
      <c r="SE55" s="86"/>
      <c r="SF55" s="86"/>
      <c r="SG55" s="86"/>
      <c r="SH55" s="86"/>
      <c r="SI55" s="86"/>
      <c r="SJ55" s="86"/>
      <c r="SK55" s="86"/>
      <c r="SL55" s="86"/>
      <c r="SM55" s="86"/>
      <c r="SN55" s="86"/>
      <c r="SO55" s="86"/>
      <c r="SP55" s="86"/>
      <c r="SQ55" s="86"/>
      <c r="SR55" s="86"/>
      <c r="SS55" s="86"/>
      <c r="ST55" s="86"/>
      <c r="SU55" s="86"/>
      <c r="SV55" s="86"/>
      <c r="SW55" s="86"/>
      <c r="SX55" s="86"/>
      <c r="SY55" s="86"/>
      <c r="SZ55" s="86"/>
      <c r="TA55" s="86"/>
      <c r="TB55" s="86"/>
      <c r="TC55" s="86"/>
      <c r="TD55" s="86"/>
      <c r="TE55" s="86"/>
      <c r="TF55" s="86"/>
      <c r="TG55" s="86"/>
      <c r="TH55" s="86"/>
      <c r="TI55" s="86"/>
      <c r="TJ55" s="86"/>
      <c r="TK55" s="86"/>
      <c r="TL55" s="86"/>
      <c r="TM55" s="86"/>
      <c r="TN55" s="86"/>
      <c r="TO55" s="86"/>
      <c r="TP55" s="86"/>
      <c r="TQ55" s="86"/>
      <c r="TR55" s="86"/>
      <c r="TS55" s="86"/>
      <c r="TT55" s="86"/>
      <c r="TU55" s="86"/>
      <c r="TV55" s="86"/>
      <c r="TW55" s="86"/>
      <c r="TX55" s="86"/>
      <c r="TY55" s="86"/>
      <c r="TZ55" s="86"/>
      <c r="UA55" s="86"/>
      <c r="UB55" s="86"/>
      <c r="UC55" s="86"/>
      <c r="UD55" s="86"/>
      <c r="UE55" s="86"/>
      <c r="UF55" s="86"/>
      <c r="UG55" s="86"/>
      <c r="UH55" s="86"/>
      <c r="UI55" s="86"/>
      <c r="UJ55" s="86"/>
      <c r="UK55" s="86"/>
      <c r="UL55" s="86"/>
      <c r="UM55" s="86"/>
      <c r="UN55" s="86"/>
      <c r="UO55" s="86"/>
      <c r="UP55" s="86"/>
      <c r="UQ55" s="86"/>
      <c r="UR55" s="86"/>
      <c r="US55" s="86"/>
      <c r="UT55" s="86"/>
      <c r="UU55" s="86"/>
      <c r="UV55" s="86"/>
      <c r="UW55" s="86"/>
      <c r="UX55" s="86"/>
      <c r="UY55" s="86"/>
      <c r="UZ55" s="86"/>
      <c r="VA55" s="86"/>
      <c r="VB55" s="86"/>
      <c r="VC55" s="86"/>
      <c r="VD55" s="86"/>
      <c r="VE55" s="86"/>
      <c r="VF55" s="86"/>
      <c r="VG55" s="86"/>
      <c r="VH55" s="86"/>
      <c r="VI55" s="86"/>
      <c r="VJ55" s="86"/>
      <c r="VK55" s="86"/>
      <c r="VL55" s="86"/>
      <c r="VM55" s="86"/>
      <c r="VN55" s="86"/>
      <c r="VO55" s="86"/>
      <c r="VP55" s="86"/>
      <c r="VQ55" s="86"/>
      <c r="VR55" s="86"/>
      <c r="VS55" s="86"/>
      <c r="VT55" s="86"/>
      <c r="VU55" s="86"/>
      <c r="VV55" s="86"/>
      <c r="VW55" s="86"/>
      <c r="VX55" s="86"/>
      <c r="VY55" s="86"/>
      <c r="VZ55" s="86"/>
      <c r="WA55" s="86"/>
      <c r="WB55" s="86"/>
      <c r="WC55" s="86"/>
      <c r="WD55" s="86"/>
      <c r="WE55" s="86"/>
      <c r="WF55" s="86"/>
      <c r="WG55" s="86"/>
      <c r="WH55" s="86"/>
      <c r="WI55" s="86"/>
      <c r="WJ55" s="86"/>
      <c r="WK55" s="86"/>
      <c r="WL55" s="86"/>
      <c r="WM55" s="86"/>
      <c r="WN55" s="86"/>
      <c r="WO55" s="86"/>
      <c r="WP55" s="86"/>
      <c r="WQ55" s="86"/>
      <c r="WR55" s="86"/>
      <c r="WS55" s="86"/>
      <c r="WT55" s="86"/>
      <c r="WU55" s="86"/>
      <c r="WV55" s="86"/>
      <c r="WW55" s="86"/>
      <c r="WX55" s="86"/>
      <c r="WY55" s="86"/>
      <c r="WZ55" s="86"/>
      <c r="XA55" s="86"/>
      <c r="XB55" s="86"/>
      <c r="XC55" s="86"/>
      <c r="XD55" s="86"/>
      <c r="XE55" s="86"/>
      <c r="XF55" s="86"/>
      <c r="XG55" s="86"/>
      <c r="XH55" s="86"/>
      <c r="XI55" s="86"/>
      <c r="XJ55" s="86"/>
      <c r="XK55" s="86"/>
      <c r="XL55" s="86"/>
      <c r="XM55" s="86"/>
      <c r="XN55" s="86"/>
      <c r="XO55" s="86"/>
      <c r="XP55" s="86"/>
      <c r="XQ55" s="86"/>
      <c r="XR55" s="86"/>
      <c r="XS55" s="86"/>
      <c r="XT55" s="86"/>
      <c r="XU55" s="86"/>
      <c r="XV55" s="86"/>
      <c r="XW55" s="86"/>
      <c r="XX55" s="86"/>
      <c r="XY55" s="86"/>
      <c r="XZ55" s="86"/>
      <c r="YA55" s="86"/>
      <c r="YB55" s="86"/>
      <c r="YC55" s="86"/>
      <c r="YD55" s="86"/>
      <c r="YE55" s="86"/>
      <c r="YF55" s="86"/>
      <c r="YG55" s="86"/>
      <c r="YH55" s="86"/>
      <c r="YI55" s="86"/>
      <c r="YJ55" s="86"/>
      <c r="YK55" s="86"/>
      <c r="YL55" s="86"/>
      <c r="YM55" s="86"/>
      <c r="YN55" s="86"/>
      <c r="YO55" s="86"/>
      <c r="YP55" s="86"/>
      <c r="YQ55" s="86"/>
      <c r="YR55" s="86"/>
      <c r="YS55" s="86"/>
      <c r="YT55" s="86"/>
      <c r="YU55" s="86"/>
      <c r="YV55" s="86"/>
      <c r="YW55" s="86"/>
      <c r="YX55" s="86"/>
      <c r="YY55" s="86"/>
      <c r="YZ55" s="86"/>
      <c r="ZA55" s="86"/>
      <c r="ZB55" s="86"/>
      <c r="ZC55" s="86"/>
      <c r="ZD55" s="86"/>
      <c r="ZE55" s="86"/>
      <c r="ZF55" s="86"/>
      <c r="ZG55" s="86"/>
      <c r="ZH55" s="86"/>
      <c r="ZI55" s="86"/>
      <c r="ZJ55" s="86"/>
      <c r="ZK55" s="86"/>
      <c r="ZL55" s="86"/>
      <c r="ZM55" s="86"/>
      <c r="ZN55" s="86"/>
      <c r="ZO55" s="86"/>
      <c r="ZP55" s="86"/>
      <c r="ZQ55" s="86"/>
      <c r="ZR55" s="86"/>
      <c r="ZS55" s="86"/>
      <c r="ZT55" s="86"/>
      <c r="ZU55" s="86"/>
      <c r="ZV55" s="86"/>
      <c r="ZW55" s="86"/>
      <c r="ZX55" s="86"/>
      <c r="ZY55" s="86"/>
      <c r="ZZ55" s="86"/>
      <c r="AAA55" s="86"/>
      <c r="AAB55" s="86"/>
      <c r="AAC55" s="86"/>
      <c r="AAD55" s="86"/>
      <c r="AAE55" s="86"/>
      <c r="AAF55" s="86"/>
      <c r="AAG55" s="86"/>
      <c r="AAH55" s="86"/>
      <c r="AAI55" s="86"/>
      <c r="AAJ55" s="86"/>
      <c r="AAK55" s="86"/>
      <c r="AAL55" s="86"/>
      <c r="AAM55" s="86"/>
      <c r="AAN55" s="86"/>
      <c r="AAO55" s="86"/>
      <c r="AAP55" s="86"/>
      <c r="AAQ55" s="86"/>
      <c r="AAR55" s="86"/>
      <c r="AAS55" s="86"/>
      <c r="AAT55" s="86"/>
      <c r="AAU55" s="86"/>
      <c r="AAV55" s="86"/>
      <c r="AAW55" s="86"/>
      <c r="AAX55" s="86"/>
      <c r="AAY55" s="86"/>
      <c r="AAZ55" s="86"/>
      <c r="ABA55" s="86"/>
      <c r="ABB55" s="86"/>
      <c r="ABC55" s="86"/>
      <c r="ABD55" s="86"/>
      <c r="ABE55" s="86"/>
      <c r="ABF55" s="86"/>
      <c r="ABG55" s="86"/>
      <c r="ABH55" s="86"/>
      <c r="ABI55" s="86"/>
      <c r="ABJ55" s="86"/>
      <c r="ABK55" s="86"/>
      <c r="ABL55" s="86"/>
      <c r="ABM55" s="86"/>
      <c r="ABN55" s="86"/>
      <c r="ABO55" s="86"/>
      <c r="ABP55" s="86"/>
      <c r="ABQ55" s="86"/>
      <c r="ABR55" s="86"/>
      <c r="ABS55" s="86"/>
      <c r="ABT55" s="86"/>
      <c r="ABU55" s="86"/>
      <c r="ABV55" s="86"/>
      <c r="ABW55" s="86"/>
      <c r="ABX55" s="86"/>
      <c r="ABY55" s="86"/>
      <c r="ABZ55" s="86"/>
      <c r="ACA55" s="86"/>
      <c r="ACB55" s="86"/>
      <c r="ACC55" s="86"/>
      <c r="ACD55" s="86"/>
      <c r="ACE55" s="86"/>
      <c r="ACF55" s="86"/>
      <c r="ACG55" s="86"/>
      <c r="ACH55" s="86"/>
      <c r="ACI55" s="86"/>
      <c r="ACJ55" s="86"/>
      <c r="ACK55" s="86"/>
      <c r="ACL55" s="86"/>
      <c r="ACM55" s="86"/>
      <c r="ACN55" s="86"/>
      <c r="ACO55" s="86"/>
      <c r="ACP55" s="86"/>
      <c r="ACQ55" s="86"/>
      <c r="ACR55" s="86"/>
      <c r="ACS55" s="86"/>
      <c r="ACT55" s="86"/>
      <c r="ACU55" s="86"/>
      <c r="ACV55" s="86"/>
      <c r="ACW55" s="86"/>
      <c r="ACX55" s="86"/>
      <c r="ACY55" s="86"/>
      <c r="ACZ55" s="86"/>
      <c r="ADA55" s="86"/>
      <c r="ADB55" s="86"/>
      <c r="ADC55" s="86"/>
      <c r="ADD55" s="86"/>
      <c r="ADE55" s="86"/>
      <c r="ADF55" s="86"/>
      <c r="ADG55" s="86"/>
      <c r="ADH55" s="86"/>
      <c r="ADI55" s="86"/>
      <c r="ADJ55" s="86"/>
      <c r="ADK55" s="86"/>
      <c r="ADL55" s="86"/>
      <c r="ADM55" s="86"/>
      <c r="ADN55" s="86"/>
      <c r="ADO55" s="86"/>
      <c r="ADP55" s="86"/>
      <c r="ADQ55" s="86"/>
      <c r="ADR55" s="86"/>
      <c r="ADS55" s="86"/>
      <c r="ADT55" s="86"/>
      <c r="ADU55" s="86"/>
      <c r="ADV55" s="86"/>
      <c r="ADW55" s="86"/>
      <c r="ADX55" s="86"/>
      <c r="ADY55" s="86"/>
      <c r="ADZ55" s="86"/>
      <c r="AEA55" s="86"/>
      <c r="AEB55" s="86"/>
      <c r="AEC55" s="86"/>
      <c r="AED55" s="86"/>
      <c r="AEE55" s="86"/>
      <c r="AEF55" s="86"/>
      <c r="AEG55" s="86"/>
      <c r="AEH55" s="86"/>
      <c r="AEI55" s="86"/>
      <c r="AEJ55" s="86"/>
      <c r="AEK55" s="86"/>
      <c r="AEL55" s="86"/>
      <c r="AEM55" s="86"/>
      <c r="AEN55" s="86"/>
      <c r="AEO55" s="86"/>
      <c r="AEP55" s="86"/>
      <c r="AEQ55" s="86"/>
      <c r="AER55" s="86"/>
      <c r="AES55" s="86"/>
      <c r="AET55" s="86"/>
      <c r="AEU55" s="86"/>
      <c r="AEV55" s="86"/>
      <c r="AEW55" s="86"/>
      <c r="AEX55" s="86"/>
      <c r="AEY55" s="86"/>
      <c r="AEZ55" s="86"/>
      <c r="AFA55" s="86"/>
      <c r="AFB55" s="86"/>
      <c r="AFC55" s="86"/>
      <c r="AFD55" s="86"/>
      <c r="AFE55" s="86"/>
      <c r="AFF55" s="86"/>
      <c r="AFG55" s="86"/>
      <c r="AFH55" s="86"/>
      <c r="AFI55" s="86"/>
      <c r="AFJ55" s="86"/>
      <c r="AFK55" s="86"/>
      <c r="AFL55" s="86"/>
      <c r="AFM55" s="86"/>
      <c r="AFN55" s="86"/>
      <c r="AFO55" s="86"/>
      <c r="AFP55" s="86"/>
      <c r="AFQ55" s="86"/>
      <c r="AFR55" s="86"/>
      <c r="AFS55" s="86"/>
      <c r="AFT55" s="86"/>
      <c r="AFU55" s="86"/>
      <c r="AFV55" s="86"/>
      <c r="AFW55" s="86"/>
      <c r="AFX55" s="86"/>
      <c r="AFY55" s="86"/>
      <c r="AFZ55" s="86"/>
      <c r="AGA55" s="86"/>
      <c r="AGB55" s="86"/>
      <c r="AGC55" s="86"/>
      <c r="AGD55" s="86"/>
      <c r="AGE55" s="86"/>
      <c r="AGF55" s="86"/>
      <c r="AGG55" s="86"/>
      <c r="AGH55" s="86"/>
      <c r="AGI55" s="86"/>
      <c r="AGJ55" s="86"/>
      <c r="AGK55" s="86"/>
      <c r="AGL55" s="86"/>
      <c r="AGM55" s="86"/>
      <c r="AGN55" s="86"/>
      <c r="AGO55" s="86"/>
      <c r="AGP55" s="86"/>
      <c r="AGQ55" s="86"/>
      <c r="AGR55" s="86"/>
      <c r="AGS55" s="86"/>
      <c r="AGT55" s="86"/>
      <c r="AGU55" s="86"/>
      <c r="AGV55" s="86"/>
      <c r="AGW55" s="86"/>
      <c r="AGX55" s="86"/>
      <c r="AGY55" s="86"/>
      <c r="AGZ55" s="86"/>
      <c r="AHA55" s="86"/>
      <c r="AHB55" s="86"/>
      <c r="AHC55" s="86"/>
      <c r="AHD55" s="86"/>
      <c r="AHE55" s="86"/>
      <c r="AHF55" s="86"/>
      <c r="AHG55" s="86"/>
      <c r="AHH55" s="86"/>
      <c r="AHI55" s="86"/>
      <c r="AHJ55" s="86"/>
      <c r="AHK55" s="86"/>
      <c r="AHL55" s="86"/>
      <c r="AHM55" s="86"/>
      <c r="AHN55" s="86"/>
      <c r="AHO55" s="86"/>
      <c r="AHP55" s="86"/>
      <c r="AHQ55" s="86"/>
      <c r="AHR55" s="86"/>
      <c r="AHS55" s="86"/>
      <c r="AHT55" s="86"/>
      <c r="AHU55" s="86"/>
      <c r="AHV55" s="86"/>
      <c r="AHW55" s="86"/>
      <c r="AHX55" s="86"/>
      <c r="AHY55" s="86"/>
      <c r="AHZ55" s="86"/>
      <c r="AIA55" s="86"/>
      <c r="AIB55" s="86"/>
      <c r="AIC55" s="86"/>
      <c r="AID55" s="86"/>
      <c r="AIE55" s="86"/>
      <c r="AIF55" s="86"/>
      <c r="AIG55" s="86"/>
      <c r="AIH55" s="86"/>
      <c r="AII55" s="86"/>
      <c r="AIJ55" s="86"/>
      <c r="AIK55" s="86"/>
      <c r="AIL55" s="86"/>
      <c r="AIM55" s="86"/>
      <c r="AIN55" s="86"/>
      <c r="AIO55" s="86"/>
      <c r="AIP55" s="86"/>
      <c r="AIQ55" s="86"/>
      <c r="AIR55" s="86"/>
      <c r="AIS55" s="86"/>
      <c r="AIT55" s="86"/>
      <c r="AIU55" s="86"/>
      <c r="AIV55" s="86"/>
      <c r="AIW55" s="86"/>
      <c r="AIX55" s="86"/>
      <c r="AIY55" s="86"/>
      <c r="AIZ55" s="86"/>
      <c r="AJA55" s="86"/>
      <c r="AJB55" s="86"/>
      <c r="AJC55" s="86"/>
      <c r="AJD55" s="86"/>
      <c r="AJE55" s="86"/>
      <c r="AJF55" s="86"/>
      <c r="AJG55" s="86"/>
      <c r="AJH55" s="86"/>
      <c r="AJI55" s="86"/>
      <c r="AJJ55" s="86"/>
      <c r="AJK55" s="86"/>
      <c r="AJL55" s="86"/>
      <c r="AJM55" s="86"/>
      <c r="AJN55" s="86"/>
      <c r="AJO55" s="86"/>
      <c r="AJP55" s="86"/>
      <c r="AJQ55" s="86"/>
      <c r="AJR55" s="86"/>
      <c r="AJS55" s="86"/>
      <c r="AJT55" s="86"/>
      <c r="AJU55" s="86"/>
      <c r="AJV55" s="86"/>
      <c r="AJW55" s="86"/>
      <c r="AJX55" s="86"/>
      <c r="AJY55" s="86"/>
      <c r="AJZ55" s="86"/>
      <c r="AKA55" s="86"/>
      <c r="AKB55" s="86"/>
      <c r="AKC55" s="86"/>
      <c r="AKD55" s="86"/>
      <c r="AKE55" s="86"/>
      <c r="AKF55" s="86"/>
      <c r="AKG55" s="86"/>
      <c r="AKH55" s="86"/>
      <c r="AKI55" s="86"/>
      <c r="AKJ55" s="86"/>
      <c r="AKK55" s="86"/>
      <c r="AKL55" s="86"/>
      <c r="AKM55" s="86"/>
      <c r="AKN55" s="86"/>
      <c r="AKO55" s="86"/>
      <c r="AKP55" s="86"/>
      <c r="AKQ55" s="86"/>
      <c r="AKR55" s="86"/>
      <c r="AKS55" s="86"/>
      <c r="AKT55" s="86"/>
      <c r="AKU55" s="86"/>
      <c r="AKV55" s="86"/>
      <c r="AKW55" s="86"/>
      <c r="AKX55" s="86"/>
      <c r="AKY55" s="86"/>
    </row>
    <row r="56" spans="1:987" ht="43.5" customHeight="1" x14ac:dyDescent="0.25">
      <c r="A56" s="318"/>
      <c r="B56" s="319"/>
      <c r="C56" s="320"/>
      <c r="D56" s="320"/>
      <c r="E56" s="320"/>
      <c r="F56" s="320"/>
      <c r="G56" s="321"/>
      <c r="H56" s="231" t="s">
        <v>85</v>
      </c>
      <c r="I56" s="231" t="s">
        <v>86</v>
      </c>
      <c r="J56" s="231" t="s">
        <v>87</v>
      </c>
    </row>
    <row r="57" spans="1:987" x14ac:dyDescent="0.25">
      <c r="A57" s="95" t="s">
        <v>394</v>
      </c>
      <c r="B57" s="90" t="s">
        <v>148</v>
      </c>
      <c r="C57" s="322" t="s">
        <v>55</v>
      </c>
      <c r="D57" s="322"/>
      <c r="E57" s="322"/>
      <c r="F57" s="322"/>
      <c r="G57" s="88">
        <f>önk.kiad.!G57+'hivatal kiad.'!G57+'óvoda kiad.'!G57+'könyvtár kiad.'!G57</f>
        <v>21166238</v>
      </c>
      <c r="H57" s="88">
        <f>önk.kiad.!H57+'hivatal kiad.'!H57+'óvoda kiad.'!H57+'könyvtár kiad.'!H57</f>
        <v>21166238</v>
      </c>
      <c r="I57" s="88">
        <f>önk.kiad.!I57+'hivatal kiad.'!I57+'óvoda kiad.'!I57+'könyvtár kiad.'!I57</f>
        <v>0</v>
      </c>
      <c r="J57" s="22"/>
    </row>
    <row r="58" spans="1:987" x14ac:dyDescent="0.25">
      <c r="A58" s="95" t="s">
        <v>395</v>
      </c>
      <c r="B58" s="90" t="s">
        <v>269</v>
      </c>
      <c r="C58" s="322" t="s">
        <v>161</v>
      </c>
      <c r="D58" s="322"/>
      <c r="E58" s="322"/>
      <c r="F58" s="322"/>
      <c r="G58" s="88">
        <f>önk.kiad.!G58+'hivatal kiad.'!G58+'óvoda kiad.'!G58+'könyvtár kiad.'!G58</f>
        <v>616508629</v>
      </c>
      <c r="H58" s="88">
        <v>478257479</v>
      </c>
      <c r="I58" s="88">
        <f>önk.kiad.!I58+'hivatal kiad.'!I58+'óvoda kiad.'!I58+'könyvtár kiad.'!I58</f>
        <v>0</v>
      </c>
      <c r="J58" s="22"/>
    </row>
    <row r="59" spans="1:987" ht="37.15" customHeight="1" x14ac:dyDescent="0.25">
      <c r="A59" s="98" t="s">
        <v>404</v>
      </c>
      <c r="B59" s="104" t="s">
        <v>130</v>
      </c>
      <c r="C59" s="323" t="s">
        <v>131</v>
      </c>
      <c r="D59" s="323"/>
      <c r="E59" s="323"/>
      <c r="F59" s="323"/>
      <c r="G59" s="100">
        <f>SUM(G57:G58)</f>
        <v>637674867</v>
      </c>
      <c r="H59" s="100">
        <f>SUM(H57:H58)</f>
        <v>499423717</v>
      </c>
      <c r="I59" s="100">
        <f>SUM(I57:I58)</f>
        <v>0</v>
      </c>
      <c r="J59" s="206"/>
    </row>
    <row r="61" spans="1:987" x14ac:dyDescent="0.25">
      <c r="A61" s="262"/>
      <c r="B61" s="263" t="s">
        <v>314</v>
      </c>
      <c r="C61" s="326"/>
      <c r="D61" s="326"/>
      <c r="E61" s="326"/>
      <c r="F61" s="326"/>
      <c r="G61" s="264">
        <f>G52+G59</f>
        <v>1795232755.8</v>
      </c>
      <c r="H61" s="264"/>
      <c r="I61" s="264"/>
      <c r="J61" s="266"/>
    </row>
  </sheetData>
  <mergeCells count="37">
    <mergeCell ref="K5:K6"/>
    <mergeCell ref="C61:F61"/>
    <mergeCell ref="A3:J3"/>
    <mergeCell ref="A4:J4"/>
    <mergeCell ref="A55:A56"/>
    <mergeCell ref="B55:B56"/>
    <mergeCell ref="C55:F56"/>
    <mergeCell ref="G55:G56"/>
    <mergeCell ref="H55:J55"/>
    <mergeCell ref="A54:J54"/>
    <mergeCell ref="C7:F7"/>
    <mergeCell ref="A5:A6"/>
    <mergeCell ref="B5:B6"/>
    <mergeCell ref="C5:F6"/>
    <mergeCell ref="G5:G6"/>
    <mergeCell ref="H5:J5"/>
    <mergeCell ref="A1:J1"/>
    <mergeCell ref="C59:F59"/>
    <mergeCell ref="C19:F19"/>
    <mergeCell ref="C11:F11"/>
    <mergeCell ref="C13:F13"/>
    <mergeCell ref="C16:F16"/>
    <mergeCell ref="C17:F17"/>
    <mergeCell ref="C18:F18"/>
    <mergeCell ref="C33:F33"/>
    <mergeCell ref="C20:F20"/>
    <mergeCell ref="C21:F21"/>
    <mergeCell ref="C28:F28"/>
    <mergeCell ref="C30:F30"/>
    <mergeCell ref="C31:F31"/>
    <mergeCell ref="C23:F23"/>
    <mergeCell ref="C24:F24"/>
    <mergeCell ref="C57:F57"/>
    <mergeCell ref="C58:F58"/>
    <mergeCell ref="C34:F34"/>
    <mergeCell ref="C36:F36"/>
    <mergeCell ref="C52:F52"/>
  </mergeCells>
  <pageMargins left="0.7" right="0.7" top="0.75" bottom="0.75" header="0.3" footer="0.3"/>
  <pageSetup paperSize="9" scale="5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A16" workbookViewId="0">
      <selection activeCell="H16" sqref="H16"/>
    </sheetView>
  </sheetViews>
  <sheetFormatPr defaultRowHeight="15" x14ac:dyDescent="0.25"/>
  <cols>
    <col min="1" max="1" width="6.5703125" customWidth="1"/>
    <col min="2" max="2" width="77.140625" customWidth="1"/>
    <col min="3" max="3" width="16.140625" customWidth="1"/>
    <col min="4" max="4" width="15.28515625" customWidth="1"/>
    <col min="5" max="5" width="12.5703125" customWidth="1"/>
    <col min="6" max="6" width="14.5703125" customWidth="1"/>
  </cols>
  <sheetData>
    <row r="1" spans="1:14" ht="15" customHeight="1" x14ac:dyDescent="0.25">
      <c r="A1" s="324" t="s">
        <v>426</v>
      </c>
      <c r="B1" s="324"/>
      <c r="C1" s="324"/>
      <c r="D1" s="324"/>
      <c r="E1" s="324"/>
      <c r="F1" s="324"/>
      <c r="G1" s="61"/>
      <c r="H1" s="61"/>
      <c r="I1" s="61"/>
      <c r="J1" s="61"/>
      <c r="K1" s="61"/>
      <c r="L1" s="61"/>
      <c r="M1" s="61"/>
      <c r="N1" s="61"/>
    </row>
    <row r="2" spans="1:14" ht="15" customHeight="1" x14ac:dyDescent="0.25"/>
    <row r="3" spans="1:14" ht="15" customHeight="1" x14ac:dyDescent="0.25">
      <c r="B3" s="63"/>
    </row>
    <row r="4" spans="1:14" ht="15" customHeight="1" x14ac:dyDescent="0.25">
      <c r="B4" s="64" t="s">
        <v>163</v>
      </c>
    </row>
    <row r="5" spans="1:14" ht="15" customHeight="1" x14ac:dyDescent="0.25">
      <c r="B5" s="64"/>
    </row>
    <row r="6" spans="1:14" ht="15" customHeight="1" x14ac:dyDescent="0.25">
      <c r="B6" s="134" t="s">
        <v>164</v>
      </c>
      <c r="C6" s="135"/>
      <c r="D6" s="135"/>
      <c r="E6" s="135"/>
      <c r="F6" s="135"/>
    </row>
    <row r="7" spans="1:14" ht="15" customHeight="1" x14ac:dyDescent="0.25">
      <c r="B7" s="136" t="s">
        <v>165</v>
      </c>
      <c r="C7" s="137" t="s">
        <v>329</v>
      </c>
      <c r="D7" s="137" t="s">
        <v>364</v>
      </c>
      <c r="E7" s="137" t="s">
        <v>365</v>
      </c>
      <c r="F7" s="138" t="s">
        <v>427</v>
      </c>
    </row>
    <row r="8" spans="1:14" ht="15" customHeight="1" x14ac:dyDescent="0.25">
      <c r="B8" s="136"/>
      <c r="C8" s="139"/>
      <c r="D8" s="139"/>
      <c r="E8" s="139"/>
      <c r="F8" s="140"/>
    </row>
    <row r="9" spans="1:14" ht="15" customHeight="1" x14ac:dyDescent="0.25">
      <c r="B9" s="136" t="s">
        <v>28</v>
      </c>
      <c r="C9" s="139">
        <v>0</v>
      </c>
      <c r="D9" s="139"/>
      <c r="E9" s="139"/>
      <c r="F9" s="140"/>
    </row>
    <row r="10" spans="1:14" ht="15" customHeight="1" x14ac:dyDescent="0.25">
      <c r="B10" s="134"/>
      <c r="C10" s="141"/>
      <c r="D10" s="135"/>
      <c r="E10" s="135"/>
      <c r="F10" s="142"/>
    </row>
    <row r="11" spans="1:14" ht="15" customHeight="1" x14ac:dyDescent="0.25">
      <c r="B11" s="134" t="s">
        <v>166</v>
      </c>
      <c r="C11" s="141"/>
      <c r="D11" s="135"/>
      <c r="E11" s="135"/>
      <c r="F11" s="142"/>
    </row>
    <row r="12" spans="1:14" ht="15" customHeight="1" x14ac:dyDescent="0.25">
      <c r="B12" s="143" t="s">
        <v>54</v>
      </c>
      <c r="C12" s="137" t="s">
        <v>329</v>
      </c>
      <c r="D12" s="137" t="s">
        <v>364</v>
      </c>
      <c r="E12" s="137" t="s">
        <v>365</v>
      </c>
      <c r="F12" s="138" t="s">
        <v>427</v>
      </c>
    </row>
    <row r="13" spans="1:14" ht="15" customHeight="1" x14ac:dyDescent="0.25">
      <c r="B13" s="136" t="s">
        <v>294</v>
      </c>
      <c r="C13" s="269">
        <v>99500000</v>
      </c>
      <c r="D13" s="139"/>
      <c r="E13" s="144"/>
      <c r="F13" s="140"/>
    </row>
    <row r="14" spans="1:14" ht="25.5" x14ac:dyDescent="0.25">
      <c r="B14" s="136" t="s">
        <v>167</v>
      </c>
      <c r="C14" s="269">
        <v>30000000</v>
      </c>
      <c r="D14" s="139"/>
      <c r="E14" s="139"/>
      <c r="F14" s="140"/>
    </row>
    <row r="15" spans="1:14" ht="15" customHeight="1" x14ac:dyDescent="0.25">
      <c r="B15" s="136" t="s">
        <v>168</v>
      </c>
      <c r="C15" s="269">
        <v>0</v>
      </c>
      <c r="D15" s="139"/>
      <c r="E15" s="139"/>
      <c r="F15" s="140"/>
    </row>
    <row r="16" spans="1:14" ht="25.5" x14ac:dyDescent="0.25">
      <c r="B16" s="136" t="s">
        <v>169</v>
      </c>
      <c r="C16" s="269">
        <v>0</v>
      </c>
      <c r="D16" s="139"/>
      <c r="E16" s="139"/>
      <c r="F16" s="140"/>
    </row>
    <row r="17" spans="2:6" ht="15" customHeight="1" x14ac:dyDescent="0.25">
      <c r="B17" s="385" t="s">
        <v>170</v>
      </c>
      <c r="C17" s="382">
        <v>1700000</v>
      </c>
      <c r="D17" s="383"/>
      <c r="E17" s="383"/>
      <c r="F17" s="145"/>
    </row>
    <row r="18" spans="2:6" ht="15" customHeight="1" x14ac:dyDescent="0.25">
      <c r="B18" s="385"/>
      <c r="C18" s="382"/>
      <c r="D18" s="383"/>
      <c r="E18" s="383"/>
      <c r="F18" s="146"/>
    </row>
    <row r="19" spans="2:6" ht="15" customHeight="1" x14ac:dyDescent="0.25">
      <c r="B19" s="385"/>
      <c r="C19" s="382"/>
      <c r="D19" s="383"/>
      <c r="E19" s="383"/>
      <c r="F19" s="147"/>
    </row>
    <row r="20" spans="2:6" ht="15" customHeight="1" x14ac:dyDescent="0.25">
      <c r="B20" s="144" t="s">
        <v>171</v>
      </c>
      <c r="C20" s="269">
        <v>0</v>
      </c>
      <c r="D20" s="137"/>
      <c r="E20" s="137"/>
      <c r="F20" s="140"/>
    </row>
    <row r="21" spans="2:6" ht="15" customHeight="1" x14ac:dyDescent="0.25">
      <c r="B21" s="381" t="s">
        <v>28</v>
      </c>
      <c r="C21" s="382">
        <f>SUM(C13:C20)</f>
        <v>131200000</v>
      </c>
      <c r="D21" s="384"/>
      <c r="E21" s="148"/>
      <c r="F21" s="145"/>
    </row>
    <row r="22" spans="2:6" ht="15" customHeight="1" x14ac:dyDescent="0.25">
      <c r="B22" s="381"/>
      <c r="C22" s="383"/>
      <c r="D22" s="384"/>
      <c r="E22" s="149"/>
      <c r="F22" s="146"/>
    </row>
    <row r="23" spans="2:6" ht="15" customHeight="1" x14ac:dyDescent="0.25">
      <c r="B23" s="381"/>
      <c r="C23" s="383"/>
      <c r="D23" s="384"/>
      <c r="E23" s="150"/>
      <c r="F23" s="147"/>
    </row>
    <row r="24" spans="2:6" ht="15" customHeight="1" x14ac:dyDescent="0.25">
      <c r="B24" s="151"/>
      <c r="C24" s="141"/>
      <c r="D24" s="135"/>
      <c r="E24" s="135"/>
      <c r="F24" s="142"/>
    </row>
    <row r="25" spans="2:6" ht="15" customHeight="1" x14ac:dyDescent="0.25">
      <c r="B25" s="134" t="s">
        <v>172</v>
      </c>
      <c r="C25" s="141"/>
      <c r="D25" s="135"/>
      <c r="E25" s="135"/>
      <c r="F25" s="142"/>
    </row>
    <row r="26" spans="2:6" ht="15" customHeight="1" x14ac:dyDescent="0.25">
      <c r="B26" s="134" t="s">
        <v>173</v>
      </c>
      <c r="C26" s="141"/>
      <c r="D26" s="135"/>
      <c r="E26" s="135"/>
      <c r="F26" s="142"/>
    </row>
    <row r="27" spans="2:6" ht="15" customHeight="1" x14ac:dyDescent="0.25">
      <c r="B27" s="136" t="s">
        <v>54</v>
      </c>
      <c r="C27" s="137" t="s">
        <v>329</v>
      </c>
      <c r="D27" s="137" t="s">
        <v>364</v>
      </c>
      <c r="E27" s="137" t="s">
        <v>365</v>
      </c>
      <c r="F27" s="138" t="s">
        <v>427</v>
      </c>
    </row>
    <row r="28" spans="2:6" ht="15" customHeight="1" x14ac:dyDescent="0.25">
      <c r="B28" s="136" t="s">
        <v>174</v>
      </c>
      <c r="C28" s="270">
        <f>C21/2</f>
        <v>65600000</v>
      </c>
      <c r="D28" s="139"/>
      <c r="E28" s="139"/>
      <c r="F28" s="140"/>
    </row>
    <row r="29" spans="2:6" ht="15" customHeight="1" x14ac:dyDescent="0.25">
      <c r="B29" s="136" t="s">
        <v>175</v>
      </c>
      <c r="C29" s="270">
        <v>0</v>
      </c>
      <c r="D29" s="139"/>
      <c r="E29" s="139"/>
      <c r="F29" s="140"/>
    </row>
    <row r="30" spans="2:6" ht="25.5" x14ac:dyDescent="0.25">
      <c r="B30" s="136" t="s">
        <v>176</v>
      </c>
      <c r="C30" s="270">
        <f>C28-C29</f>
        <v>65600000</v>
      </c>
      <c r="D30" s="139"/>
      <c r="E30" s="139"/>
      <c r="F30" s="140"/>
    </row>
    <row r="31" spans="2:6" ht="15" customHeight="1" x14ac:dyDescent="0.25">
      <c r="B31" s="135"/>
      <c r="C31" s="135"/>
      <c r="D31" s="135"/>
      <c r="E31" s="135"/>
      <c r="F31" s="142"/>
    </row>
    <row r="32" spans="2:6" ht="15" customHeight="1" x14ac:dyDescent="0.25">
      <c r="B32" s="135"/>
      <c r="C32" s="135"/>
      <c r="D32" s="135"/>
      <c r="E32" s="135"/>
      <c r="F32" s="135"/>
    </row>
  </sheetData>
  <mergeCells count="8">
    <mergeCell ref="B21:B23"/>
    <mergeCell ref="C21:C23"/>
    <mergeCell ref="D21:D23"/>
    <mergeCell ref="A1:F1"/>
    <mergeCell ref="B17:B19"/>
    <mergeCell ref="C17:C19"/>
    <mergeCell ref="D17:D19"/>
    <mergeCell ref="E17:E19"/>
  </mergeCells>
  <pageMargins left="0.70866141732283472" right="0.70866141732283472" top="0.74803149606299213" bottom="0.74803149606299213" header="0.31496062992125984" footer="0.31496062992125984"/>
  <pageSetup paperSize="9" scale="70" firstPageNumber="29" orientation="landscape" useFirstPageNumber="1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workbookViewId="0">
      <selection activeCell="C16" sqref="C16"/>
    </sheetView>
  </sheetViews>
  <sheetFormatPr defaultRowHeight="15" x14ac:dyDescent="0.25"/>
  <cols>
    <col min="1" max="1" width="4.140625" customWidth="1"/>
    <col min="3" max="3" width="17.7109375" bestFit="1" customWidth="1"/>
    <col min="4" max="4" width="15.5703125" customWidth="1"/>
  </cols>
  <sheetData>
    <row r="1" spans="1:10" ht="20.100000000000001" customHeight="1" x14ac:dyDescent="0.25">
      <c r="A1" s="324" t="s">
        <v>429</v>
      </c>
      <c r="B1" s="324"/>
      <c r="C1" s="324"/>
      <c r="D1" s="324"/>
      <c r="E1" s="324"/>
      <c r="F1" s="324"/>
      <c r="G1" s="324"/>
      <c r="H1" s="324"/>
      <c r="I1" s="324"/>
      <c r="J1" s="324"/>
    </row>
    <row r="2" spans="1:10" ht="20.100000000000001" customHeight="1" x14ac:dyDescent="0.25"/>
    <row r="3" spans="1:10" ht="20.100000000000001" customHeight="1" x14ac:dyDescent="0.25">
      <c r="B3" s="65"/>
      <c r="C3" s="65"/>
      <c r="D3" s="1"/>
      <c r="E3" s="66"/>
      <c r="F3" s="66"/>
      <c r="G3" s="66"/>
      <c r="H3" s="66"/>
      <c r="I3" s="66"/>
      <c r="J3" s="66"/>
    </row>
    <row r="4" spans="1:10" ht="20.100000000000001" customHeight="1" x14ac:dyDescent="0.25">
      <c r="B4" s="386" t="s">
        <v>428</v>
      </c>
      <c r="C4" s="387"/>
      <c r="D4" s="387"/>
      <c r="E4" s="387"/>
      <c r="F4" s="387"/>
      <c r="G4" s="387"/>
      <c r="H4" s="387"/>
      <c r="I4" s="387"/>
      <c r="J4" s="388"/>
    </row>
    <row r="5" spans="1:10" ht="20.100000000000001" customHeight="1" thickBot="1" x14ac:dyDescent="0.3">
      <c r="B5" s="389"/>
      <c r="C5" s="390"/>
      <c r="D5" s="390"/>
      <c r="E5" s="390"/>
      <c r="F5" s="390"/>
      <c r="G5" s="390"/>
      <c r="H5" s="390"/>
      <c r="I5" s="390"/>
      <c r="J5" s="391"/>
    </row>
    <row r="6" spans="1:10" ht="30" customHeight="1" x14ac:dyDescent="0.25">
      <c r="B6" s="67" t="s">
        <v>177</v>
      </c>
      <c r="C6" s="229" t="s">
        <v>178</v>
      </c>
      <c r="D6" s="229" t="s">
        <v>179</v>
      </c>
      <c r="E6" s="392" t="s">
        <v>84</v>
      </c>
      <c r="F6" s="392"/>
      <c r="G6" s="392"/>
      <c r="H6" s="393" t="s">
        <v>88</v>
      </c>
      <c r="I6" s="393"/>
      <c r="J6" s="393"/>
    </row>
    <row r="7" spans="1:10" ht="20.100000000000001" customHeight="1" x14ac:dyDescent="0.25">
      <c r="B7" s="68"/>
      <c r="C7" s="228"/>
      <c r="D7" s="228"/>
      <c r="E7" s="394" t="s">
        <v>180</v>
      </c>
      <c r="F7" s="395"/>
      <c r="G7" s="396"/>
      <c r="H7" s="394" t="s">
        <v>180</v>
      </c>
      <c r="I7" s="395"/>
      <c r="J7" s="397"/>
    </row>
    <row r="8" spans="1:10" ht="20.100000000000001" customHeight="1" x14ac:dyDescent="0.25">
      <c r="B8" s="402" t="s">
        <v>93</v>
      </c>
      <c r="C8" s="405"/>
      <c r="D8" s="69" t="s">
        <v>181</v>
      </c>
      <c r="E8" s="407" t="s">
        <v>182</v>
      </c>
      <c r="F8" s="408"/>
      <c r="G8" s="409"/>
      <c r="H8" s="407" t="s">
        <v>182</v>
      </c>
      <c r="I8" s="408"/>
      <c r="J8" s="410"/>
    </row>
    <row r="9" spans="1:10" ht="20.100000000000001" customHeight="1" x14ac:dyDescent="0.25">
      <c r="B9" s="403"/>
      <c r="C9" s="405"/>
      <c r="D9" s="69" t="s">
        <v>183</v>
      </c>
      <c r="E9" s="407"/>
      <c r="F9" s="408"/>
      <c r="G9" s="409"/>
      <c r="H9" s="407" t="s">
        <v>182</v>
      </c>
      <c r="I9" s="408"/>
      <c r="J9" s="410"/>
    </row>
    <row r="10" spans="1:10" ht="20.100000000000001" customHeight="1" thickBot="1" x14ac:dyDescent="0.3">
      <c r="B10" s="404"/>
      <c r="C10" s="406"/>
      <c r="D10" s="230" t="s">
        <v>2</v>
      </c>
      <c r="E10" s="411">
        <f>E9</f>
        <v>0</v>
      </c>
      <c r="F10" s="412"/>
      <c r="G10" s="413"/>
      <c r="H10" s="414" t="s">
        <v>182</v>
      </c>
      <c r="I10" s="415"/>
      <c r="J10" s="416"/>
    </row>
    <row r="11" spans="1:10" ht="20.100000000000001" customHeight="1" thickBot="1" x14ac:dyDescent="0.3">
      <c r="B11" s="398" t="s">
        <v>184</v>
      </c>
      <c r="C11" s="398"/>
      <c r="D11" s="398"/>
      <c r="E11" s="399">
        <f>E10</f>
        <v>0</v>
      </c>
      <c r="F11" s="400"/>
      <c r="G11" s="401"/>
      <c r="H11" s="399"/>
      <c r="I11" s="400"/>
      <c r="J11" s="401"/>
    </row>
    <row r="12" spans="1:10" ht="15" customHeight="1" x14ac:dyDescent="0.25"/>
    <row r="13" spans="1:10" ht="15" customHeight="1" x14ac:dyDescent="0.25"/>
  </sheetData>
  <mergeCells count="17">
    <mergeCell ref="B11:D11"/>
    <mergeCell ref="E11:G11"/>
    <mergeCell ref="H11:J11"/>
    <mergeCell ref="B8:B10"/>
    <mergeCell ref="C8:C10"/>
    <mergeCell ref="E8:G8"/>
    <mergeCell ref="H8:J8"/>
    <mergeCell ref="E9:G9"/>
    <mergeCell ref="H9:J9"/>
    <mergeCell ref="E10:G10"/>
    <mergeCell ref="H10:J10"/>
    <mergeCell ref="A1:J1"/>
    <mergeCell ref="B4:J5"/>
    <mergeCell ref="E6:G6"/>
    <mergeCell ref="H6:J6"/>
    <mergeCell ref="E7:G7"/>
    <mergeCell ref="H7:J7"/>
  </mergeCells>
  <pageMargins left="0.70866141732283472" right="0.70866141732283472" top="0.74803149606299213" bottom="0.74803149606299213" header="0.31496062992125984" footer="0.31496062992125984"/>
  <pageSetup paperSize="9" scale="85" firstPageNumber="30" orientation="portrait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Y47"/>
  <sheetViews>
    <sheetView zoomScaleNormal="100" workbookViewId="0">
      <selection activeCell="G45" sqref="G45"/>
    </sheetView>
  </sheetViews>
  <sheetFormatPr defaultColWidth="9.140625" defaultRowHeight="15" x14ac:dyDescent="0.25"/>
  <cols>
    <col min="1" max="1" width="9.140625" style="97"/>
    <col min="2" max="2" width="59" style="62" customWidth="1"/>
    <col min="3" max="3" width="8.5703125" style="62" customWidth="1"/>
    <col min="4" max="4" width="1.140625" style="62" hidden="1" customWidth="1"/>
    <col min="5" max="6" width="8.85546875" style="62" hidden="1" customWidth="1"/>
    <col min="7" max="7" width="20.28515625" style="94" customWidth="1"/>
    <col min="8" max="9" width="11.140625" style="62" bestFit="1" customWidth="1"/>
    <col min="10" max="10" width="9.140625" style="62"/>
    <col min="11" max="11" width="11.140625" style="62" bestFit="1" customWidth="1"/>
    <col min="12" max="16384" width="9.140625" style="62"/>
  </cols>
  <sheetData>
    <row r="1" spans="1:987" x14ac:dyDescent="0.25">
      <c r="A1" s="324" t="s">
        <v>410</v>
      </c>
      <c r="B1" s="324"/>
      <c r="C1" s="324"/>
      <c r="D1" s="324"/>
      <c r="E1" s="324"/>
      <c r="F1" s="324"/>
      <c r="G1" s="324"/>
      <c r="H1" s="324"/>
      <c r="I1" s="324"/>
      <c r="J1" s="324"/>
    </row>
    <row r="2" spans="1:987" ht="13.9" x14ac:dyDescent="0.25">
      <c r="A2" s="227"/>
      <c r="B2" s="227"/>
      <c r="C2" s="227"/>
      <c r="D2" s="227"/>
      <c r="E2" s="227"/>
      <c r="F2" s="227"/>
      <c r="G2" s="227"/>
      <c r="H2" s="227"/>
      <c r="I2" s="227"/>
      <c r="J2" s="227"/>
    </row>
    <row r="3" spans="1:987" ht="22.15" customHeight="1" x14ac:dyDescent="0.25">
      <c r="A3" s="336" t="s">
        <v>274</v>
      </c>
      <c r="B3" s="336"/>
      <c r="C3" s="336"/>
      <c r="D3" s="336"/>
      <c r="E3" s="336"/>
      <c r="F3" s="336"/>
      <c r="G3" s="336"/>
      <c r="H3" s="336"/>
      <c r="I3" s="336"/>
      <c r="J3" s="33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  <c r="IW3" s="86"/>
      <c r="IX3" s="86"/>
      <c r="IY3" s="86"/>
      <c r="IZ3" s="86"/>
      <c r="JA3" s="86"/>
      <c r="JB3" s="86"/>
      <c r="JC3" s="86"/>
      <c r="JD3" s="86"/>
      <c r="JE3" s="86"/>
      <c r="JF3" s="86"/>
      <c r="JG3" s="86"/>
      <c r="JH3" s="86"/>
      <c r="JI3" s="86"/>
      <c r="JJ3" s="86"/>
      <c r="JK3" s="86"/>
      <c r="JL3" s="86"/>
      <c r="JM3" s="86"/>
      <c r="JN3" s="86"/>
      <c r="JO3" s="86"/>
      <c r="JP3" s="86"/>
      <c r="JQ3" s="86"/>
      <c r="JR3" s="86"/>
      <c r="JS3" s="86"/>
      <c r="JT3" s="86"/>
      <c r="JU3" s="86"/>
      <c r="JV3" s="86"/>
      <c r="JW3" s="86"/>
      <c r="JX3" s="86"/>
      <c r="JY3" s="86"/>
      <c r="JZ3" s="86"/>
      <c r="KA3" s="86"/>
      <c r="KB3" s="86"/>
      <c r="KC3" s="86"/>
      <c r="KD3" s="86"/>
      <c r="KE3" s="86"/>
      <c r="KF3" s="86"/>
      <c r="KG3" s="86"/>
      <c r="KH3" s="86"/>
      <c r="KI3" s="86"/>
      <c r="KJ3" s="86"/>
      <c r="KK3" s="86"/>
      <c r="KL3" s="86"/>
      <c r="KM3" s="86"/>
      <c r="KN3" s="86"/>
      <c r="KO3" s="86"/>
      <c r="KP3" s="86"/>
      <c r="KQ3" s="86"/>
      <c r="KR3" s="86"/>
      <c r="KS3" s="86"/>
      <c r="KT3" s="86"/>
      <c r="KU3" s="86"/>
      <c r="KV3" s="86"/>
      <c r="KW3" s="86"/>
      <c r="KX3" s="86"/>
      <c r="KY3" s="86"/>
      <c r="KZ3" s="86"/>
      <c r="LA3" s="86"/>
      <c r="LB3" s="86"/>
      <c r="LC3" s="86"/>
      <c r="LD3" s="86"/>
      <c r="LE3" s="86"/>
      <c r="LF3" s="86"/>
      <c r="LG3" s="86"/>
      <c r="LH3" s="86"/>
      <c r="LI3" s="86"/>
      <c r="LJ3" s="86"/>
      <c r="LK3" s="86"/>
      <c r="LL3" s="86"/>
      <c r="LM3" s="86"/>
      <c r="LN3" s="86"/>
      <c r="LO3" s="86"/>
      <c r="LP3" s="86"/>
      <c r="LQ3" s="86"/>
      <c r="LR3" s="86"/>
      <c r="LS3" s="86"/>
      <c r="LT3" s="86"/>
      <c r="LU3" s="86"/>
      <c r="LV3" s="86"/>
      <c r="LW3" s="86"/>
      <c r="LX3" s="86"/>
      <c r="LY3" s="86"/>
      <c r="LZ3" s="86"/>
      <c r="MA3" s="86"/>
      <c r="MB3" s="86"/>
      <c r="MC3" s="86"/>
      <c r="MD3" s="86"/>
      <c r="ME3" s="86"/>
      <c r="MF3" s="86"/>
      <c r="MG3" s="86"/>
      <c r="MH3" s="86"/>
      <c r="MI3" s="86"/>
      <c r="MJ3" s="86"/>
      <c r="MK3" s="86"/>
      <c r="ML3" s="86"/>
      <c r="MM3" s="86"/>
      <c r="MN3" s="86"/>
      <c r="MO3" s="86"/>
      <c r="MP3" s="86"/>
      <c r="MQ3" s="86"/>
      <c r="MR3" s="86"/>
      <c r="MS3" s="86"/>
      <c r="MT3" s="86"/>
      <c r="MU3" s="86"/>
      <c r="MV3" s="86"/>
      <c r="MW3" s="86"/>
      <c r="MX3" s="86"/>
      <c r="MY3" s="86"/>
      <c r="MZ3" s="86"/>
      <c r="NA3" s="86"/>
      <c r="NB3" s="86"/>
      <c r="NC3" s="86"/>
      <c r="ND3" s="86"/>
      <c r="NE3" s="86"/>
      <c r="NF3" s="86"/>
      <c r="NG3" s="86"/>
      <c r="NH3" s="86"/>
      <c r="NI3" s="86"/>
      <c r="NJ3" s="86"/>
      <c r="NK3" s="86"/>
      <c r="NL3" s="86"/>
      <c r="NM3" s="86"/>
      <c r="NN3" s="86"/>
      <c r="NO3" s="86"/>
      <c r="NP3" s="86"/>
      <c r="NQ3" s="86"/>
      <c r="NR3" s="86"/>
      <c r="NS3" s="86"/>
      <c r="NT3" s="86"/>
      <c r="NU3" s="86"/>
      <c r="NV3" s="86"/>
      <c r="NW3" s="86"/>
      <c r="NX3" s="86"/>
      <c r="NY3" s="86"/>
      <c r="NZ3" s="86"/>
      <c r="OA3" s="86"/>
      <c r="OB3" s="86"/>
      <c r="OC3" s="86"/>
      <c r="OD3" s="86"/>
      <c r="OE3" s="86"/>
      <c r="OF3" s="86"/>
      <c r="OG3" s="86"/>
      <c r="OH3" s="86"/>
      <c r="OI3" s="86"/>
      <c r="OJ3" s="86"/>
      <c r="OK3" s="86"/>
      <c r="OL3" s="86"/>
      <c r="OM3" s="86"/>
      <c r="ON3" s="86"/>
      <c r="OO3" s="86"/>
      <c r="OP3" s="86"/>
      <c r="OQ3" s="86"/>
      <c r="OR3" s="86"/>
      <c r="OS3" s="86"/>
      <c r="OT3" s="86"/>
      <c r="OU3" s="86"/>
      <c r="OV3" s="86"/>
      <c r="OW3" s="86"/>
      <c r="OX3" s="86"/>
      <c r="OY3" s="86"/>
      <c r="OZ3" s="86"/>
      <c r="PA3" s="86"/>
      <c r="PB3" s="86"/>
      <c r="PC3" s="86"/>
      <c r="PD3" s="86"/>
      <c r="PE3" s="86"/>
      <c r="PF3" s="86"/>
      <c r="PG3" s="86"/>
      <c r="PH3" s="86"/>
      <c r="PI3" s="86"/>
      <c r="PJ3" s="86"/>
      <c r="PK3" s="86"/>
      <c r="PL3" s="86"/>
      <c r="PM3" s="86"/>
      <c r="PN3" s="86"/>
      <c r="PO3" s="86"/>
      <c r="PP3" s="86"/>
      <c r="PQ3" s="86"/>
      <c r="PR3" s="86"/>
      <c r="PS3" s="86"/>
      <c r="PT3" s="86"/>
      <c r="PU3" s="86"/>
      <c r="PV3" s="86"/>
      <c r="PW3" s="86"/>
      <c r="PX3" s="86"/>
      <c r="PY3" s="86"/>
      <c r="PZ3" s="86"/>
      <c r="QA3" s="86"/>
      <c r="QB3" s="86"/>
      <c r="QC3" s="86"/>
      <c r="QD3" s="86"/>
      <c r="QE3" s="86"/>
      <c r="QF3" s="86"/>
      <c r="QG3" s="86"/>
      <c r="QH3" s="86"/>
      <c r="QI3" s="86"/>
      <c r="QJ3" s="86"/>
      <c r="QK3" s="86"/>
      <c r="QL3" s="86"/>
      <c r="QM3" s="86"/>
      <c r="QN3" s="86"/>
      <c r="QO3" s="86"/>
      <c r="QP3" s="86"/>
      <c r="QQ3" s="86"/>
      <c r="QR3" s="86"/>
      <c r="QS3" s="86"/>
      <c r="QT3" s="86"/>
      <c r="QU3" s="86"/>
      <c r="QV3" s="86"/>
      <c r="QW3" s="86"/>
      <c r="QX3" s="86"/>
      <c r="QY3" s="86"/>
      <c r="QZ3" s="86"/>
      <c r="RA3" s="86"/>
      <c r="RB3" s="86"/>
      <c r="RC3" s="86"/>
      <c r="RD3" s="86"/>
      <c r="RE3" s="86"/>
      <c r="RF3" s="86"/>
      <c r="RG3" s="86"/>
      <c r="RH3" s="86"/>
      <c r="RI3" s="86"/>
      <c r="RJ3" s="86"/>
      <c r="RK3" s="86"/>
      <c r="RL3" s="86"/>
      <c r="RM3" s="86"/>
      <c r="RN3" s="86"/>
      <c r="RO3" s="86"/>
      <c r="RP3" s="86"/>
      <c r="RQ3" s="86"/>
      <c r="RR3" s="86"/>
      <c r="RS3" s="86"/>
      <c r="RT3" s="86"/>
      <c r="RU3" s="86"/>
      <c r="RV3" s="86"/>
      <c r="RW3" s="86"/>
      <c r="RX3" s="86"/>
      <c r="RY3" s="86"/>
      <c r="RZ3" s="86"/>
      <c r="SA3" s="86"/>
      <c r="SB3" s="86"/>
      <c r="SC3" s="86"/>
      <c r="SD3" s="86"/>
      <c r="SE3" s="86"/>
      <c r="SF3" s="86"/>
      <c r="SG3" s="86"/>
      <c r="SH3" s="86"/>
      <c r="SI3" s="86"/>
      <c r="SJ3" s="86"/>
      <c r="SK3" s="86"/>
      <c r="SL3" s="86"/>
      <c r="SM3" s="86"/>
      <c r="SN3" s="86"/>
      <c r="SO3" s="86"/>
      <c r="SP3" s="86"/>
      <c r="SQ3" s="86"/>
      <c r="SR3" s="86"/>
      <c r="SS3" s="86"/>
      <c r="ST3" s="86"/>
      <c r="SU3" s="86"/>
      <c r="SV3" s="86"/>
      <c r="SW3" s="86"/>
      <c r="SX3" s="86"/>
      <c r="SY3" s="86"/>
      <c r="SZ3" s="86"/>
      <c r="TA3" s="86"/>
      <c r="TB3" s="86"/>
      <c r="TC3" s="86"/>
      <c r="TD3" s="86"/>
      <c r="TE3" s="86"/>
      <c r="TF3" s="86"/>
      <c r="TG3" s="86"/>
      <c r="TH3" s="86"/>
      <c r="TI3" s="86"/>
      <c r="TJ3" s="86"/>
      <c r="TK3" s="86"/>
      <c r="TL3" s="86"/>
      <c r="TM3" s="86"/>
      <c r="TN3" s="86"/>
      <c r="TO3" s="86"/>
      <c r="TP3" s="86"/>
      <c r="TQ3" s="86"/>
      <c r="TR3" s="86"/>
      <c r="TS3" s="86"/>
      <c r="TT3" s="86"/>
      <c r="TU3" s="86"/>
      <c r="TV3" s="86"/>
      <c r="TW3" s="86"/>
      <c r="TX3" s="86"/>
      <c r="TY3" s="86"/>
      <c r="TZ3" s="86"/>
      <c r="UA3" s="86"/>
      <c r="UB3" s="86"/>
      <c r="UC3" s="86"/>
      <c r="UD3" s="86"/>
      <c r="UE3" s="86"/>
      <c r="UF3" s="86"/>
      <c r="UG3" s="86"/>
      <c r="UH3" s="86"/>
      <c r="UI3" s="86"/>
      <c r="UJ3" s="86"/>
      <c r="UK3" s="86"/>
      <c r="UL3" s="86"/>
      <c r="UM3" s="86"/>
      <c r="UN3" s="86"/>
      <c r="UO3" s="86"/>
      <c r="UP3" s="86"/>
      <c r="UQ3" s="86"/>
      <c r="UR3" s="86"/>
      <c r="US3" s="86"/>
      <c r="UT3" s="86"/>
      <c r="UU3" s="86"/>
      <c r="UV3" s="86"/>
      <c r="UW3" s="86"/>
      <c r="UX3" s="86"/>
      <c r="UY3" s="86"/>
      <c r="UZ3" s="86"/>
      <c r="VA3" s="86"/>
      <c r="VB3" s="86"/>
      <c r="VC3" s="86"/>
      <c r="VD3" s="86"/>
      <c r="VE3" s="86"/>
      <c r="VF3" s="86"/>
      <c r="VG3" s="86"/>
      <c r="VH3" s="86"/>
      <c r="VI3" s="86"/>
      <c r="VJ3" s="86"/>
      <c r="VK3" s="86"/>
      <c r="VL3" s="86"/>
      <c r="VM3" s="86"/>
      <c r="VN3" s="86"/>
      <c r="VO3" s="86"/>
      <c r="VP3" s="86"/>
      <c r="VQ3" s="86"/>
      <c r="VR3" s="86"/>
      <c r="VS3" s="86"/>
      <c r="VT3" s="86"/>
      <c r="VU3" s="86"/>
      <c r="VV3" s="86"/>
      <c r="VW3" s="86"/>
      <c r="VX3" s="86"/>
      <c r="VY3" s="86"/>
      <c r="VZ3" s="86"/>
      <c r="WA3" s="86"/>
      <c r="WB3" s="86"/>
      <c r="WC3" s="86"/>
      <c r="WD3" s="86"/>
      <c r="WE3" s="86"/>
      <c r="WF3" s="86"/>
      <c r="WG3" s="86"/>
      <c r="WH3" s="86"/>
      <c r="WI3" s="86"/>
      <c r="WJ3" s="86"/>
      <c r="WK3" s="86"/>
      <c r="WL3" s="86"/>
      <c r="WM3" s="86"/>
      <c r="WN3" s="86"/>
      <c r="WO3" s="86"/>
      <c r="WP3" s="86"/>
      <c r="WQ3" s="86"/>
      <c r="WR3" s="86"/>
      <c r="WS3" s="86"/>
      <c r="WT3" s="86"/>
      <c r="WU3" s="86"/>
      <c r="WV3" s="86"/>
      <c r="WW3" s="86"/>
      <c r="WX3" s="86"/>
      <c r="WY3" s="86"/>
      <c r="WZ3" s="86"/>
      <c r="XA3" s="86"/>
      <c r="XB3" s="86"/>
      <c r="XC3" s="86"/>
      <c r="XD3" s="86"/>
      <c r="XE3" s="86"/>
      <c r="XF3" s="86"/>
      <c r="XG3" s="86"/>
      <c r="XH3" s="86"/>
      <c r="XI3" s="86"/>
      <c r="XJ3" s="86"/>
      <c r="XK3" s="86"/>
      <c r="XL3" s="86"/>
      <c r="XM3" s="86"/>
      <c r="XN3" s="86"/>
      <c r="XO3" s="86"/>
      <c r="XP3" s="86"/>
      <c r="XQ3" s="86"/>
      <c r="XR3" s="86"/>
      <c r="XS3" s="86"/>
      <c r="XT3" s="86"/>
      <c r="XU3" s="86"/>
      <c r="XV3" s="86"/>
      <c r="XW3" s="86"/>
      <c r="XX3" s="86"/>
      <c r="XY3" s="86"/>
      <c r="XZ3" s="86"/>
      <c r="YA3" s="86"/>
      <c r="YB3" s="86"/>
      <c r="YC3" s="86"/>
      <c r="YD3" s="86"/>
      <c r="YE3" s="86"/>
      <c r="YF3" s="86"/>
      <c r="YG3" s="86"/>
      <c r="YH3" s="86"/>
      <c r="YI3" s="86"/>
      <c r="YJ3" s="86"/>
      <c r="YK3" s="86"/>
      <c r="YL3" s="86"/>
      <c r="YM3" s="86"/>
      <c r="YN3" s="86"/>
      <c r="YO3" s="86"/>
      <c r="YP3" s="86"/>
      <c r="YQ3" s="86"/>
      <c r="YR3" s="86"/>
      <c r="YS3" s="86"/>
      <c r="YT3" s="86"/>
      <c r="YU3" s="86"/>
      <c r="YV3" s="86"/>
      <c r="YW3" s="86"/>
      <c r="YX3" s="86"/>
      <c r="YY3" s="86"/>
      <c r="YZ3" s="86"/>
      <c r="ZA3" s="86"/>
      <c r="ZB3" s="86"/>
      <c r="ZC3" s="86"/>
      <c r="ZD3" s="86"/>
      <c r="ZE3" s="86"/>
      <c r="ZF3" s="86"/>
      <c r="ZG3" s="86"/>
      <c r="ZH3" s="86"/>
      <c r="ZI3" s="86"/>
      <c r="ZJ3" s="86"/>
      <c r="ZK3" s="86"/>
      <c r="ZL3" s="86"/>
      <c r="ZM3" s="86"/>
      <c r="ZN3" s="86"/>
      <c r="ZO3" s="86"/>
      <c r="ZP3" s="86"/>
      <c r="ZQ3" s="86"/>
      <c r="ZR3" s="86"/>
      <c r="ZS3" s="86"/>
      <c r="ZT3" s="86"/>
      <c r="ZU3" s="86"/>
      <c r="ZV3" s="86"/>
      <c r="ZW3" s="86"/>
      <c r="ZX3" s="86"/>
      <c r="ZY3" s="86"/>
      <c r="ZZ3" s="86"/>
      <c r="AAA3" s="86"/>
      <c r="AAB3" s="86"/>
      <c r="AAC3" s="86"/>
      <c r="AAD3" s="86"/>
      <c r="AAE3" s="86"/>
      <c r="AAF3" s="86"/>
      <c r="AAG3" s="86"/>
      <c r="AAH3" s="86"/>
      <c r="AAI3" s="86"/>
      <c r="AAJ3" s="86"/>
      <c r="AAK3" s="86"/>
      <c r="AAL3" s="86"/>
      <c r="AAM3" s="86"/>
      <c r="AAN3" s="86"/>
      <c r="AAO3" s="86"/>
      <c r="AAP3" s="86"/>
      <c r="AAQ3" s="86"/>
      <c r="AAR3" s="86"/>
      <c r="AAS3" s="86"/>
      <c r="AAT3" s="86"/>
      <c r="AAU3" s="86"/>
      <c r="AAV3" s="86"/>
      <c r="AAW3" s="86"/>
      <c r="AAX3" s="86"/>
      <c r="AAY3" s="86"/>
      <c r="AAZ3" s="86"/>
      <c r="ABA3" s="86"/>
      <c r="ABB3" s="86"/>
      <c r="ABC3" s="86"/>
      <c r="ABD3" s="86"/>
      <c r="ABE3" s="86"/>
      <c r="ABF3" s="86"/>
      <c r="ABG3" s="86"/>
      <c r="ABH3" s="86"/>
      <c r="ABI3" s="86"/>
      <c r="ABJ3" s="86"/>
      <c r="ABK3" s="86"/>
      <c r="ABL3" s="86"/>
      <c r="ABM3" s="86"/>
      <c r="ABN3" s="86"/>
      <c r="ABO3" s="86"/>
      <c r="ABP3" s="86"/>
      <c r="ABQ3" s="86"/>
      <c r="ABR3" s="86"/>
      <c r="ABS3" s="86"/>
      <c r="ABT3" s="86"/>
      <c r="ABU3" s="86"/>
      <c r="ABV3" s="86"/>
      <c r="ABW3" s="86"/>
      <c r="ABX3" s="86"/>
      <c r="ABY3" s="86"/>
      <c r="ABZ3" s="86"/>
      <c r="ACA3" s="86"/>
      <c r="ACB3" s="86"/>
      <c r="ACC3" s="86"/>
      <c r="ACD3" s="86"/>
      <c r="ACE3" s="86"/>
      <c r="ACF3" s="86"/>
      <c r="ACG3" s="86"/>
      <c r="ACH3" s="86"/>
      <c r="ACI3" s="86"/>
      <c r="ACJ3" s="86"/>
      <c r="ACK3" s="86"/>
      <c r="ACL3" s="86"/>
      <c r="ACM3" s="86"/>
      <c r="ACN3" s="86"/>
      <c r="ACO3" s="86"/>
      <c r="ACP3" s="86"/>
      <c r="ACQ3" s="86"/>
      <c r="ACR3" s="86"/>
      <c r="ACS3" s="86"/>
      <c r="ACT3" s="86"/>
      <c r="ACU3" s="86"/>
      <c r="ACV3" s="86"/>
      <c r="ACW3" s="86"/>
      <c r="ACX3" s="86"/>
      <c r="ACY3" s="86"/>
      <c r="ACZ3" s="86"/>
      <c r="ADA3" s="86"/>
      <c r="ADB3" s="86"/>
      <c r="ADC3" s="86"/>
      <c r="ADD3" s="86"/>
      <c r="ADE3" s="86"/>
      <c r="ADF3" s="86"/>
      <c r="ADG3" s="86"/>
      <c r="ADH3" s="86"/>
      <c r="ADI3" s="86"/>
      <c r="ADJ3" s="86"/>
      <c r="ADK3" s="86"/>
      <c r="ADL3" s="86"/>
      <c r="ADM3" s="86"/>
      <c r="ADN3" s="86"/>
      <c r="ADO3" s="86"/>
      <c r="ADP3" s="86"/>
      <c r="ADQ3" s="86"/>
      <c r="ADR3" s="86"/>
      <c r="ADS3" s="86"/>
      <c r="ADT3" s="86"/>
      <c r="ADU3" s="86"/>
      <c r="ADV3" s="86"/>
      <c r="ADW3" s="86"/>
      <c r="ADX3" s="86"/>
      <c r="ADY3" s="86"/>
      <c r="ADZ3" s="86"/>
      <c r="AEA3" s="86"/>
      <c r="AEB3" s="86"/>
      <c r="AEC3" s="86"/>
      <c r="AED3" s="86"/>
      <c r="AEE3" s="86"/>
      <c r="AEF3" s="86"/>
      <c r="AEG3" s="86"/>
      <c r="AEH3" s="86"/>
      <c r="AEI3" s="86"/>
      <c r="AEJ3" s="86"/>
      <c r="AEK3" s="86"/>
      <c r="AEL3" s="86"/>
      <c r="AEM3" s="86"/>
      <c r="AEN3" s="86"/>
      <c r="AEO3" s="86"/>
      <c r="AEP3" s="86"/>
      <c r="AEQ3" s="86"/>
      <c r="AER3" s="86"/>
      <c r="AES3" s="86"/>
      <c r="AET3" s="86"/>
      <c r="AEU3" s="86"/>
      <c r="AEV3" s="86"/>
      <c r="AEW3" s="86"/>
      <c r="AEX3" s="86"/>
      <c r="AEY3" s="86"/>
      <c r="AEZ3" s="86"/>
      <c r="AFA3" s="86"/>
      <c r="AFB3" s="86"/>
      <c r="AFC3" s="86"/>
      <c r="AFD3" s="86"/>
      <c r="AFE3" s="86"/>
      <c r="AFF3" s="86"/>
      <c r="AFG3" s="86"/>
      <c r="AFH3" s="86"/>
      <c r="AFI3" s="86"/>
      <c r="AFJ3" s="86"/>
      <c r="AFK3" s="86"/>
      <c r="AFL3" s="86"/>
      <c r="AFM3" s="86"/>
      <c r="AFN3" s="86"/>
      <c r="AFO3" s="86"/>
      <c r="AFP3" s="86"/>
      <c r="AFQ3" s="86"/>
      <c r="AFR3" s="86"/>
      <c r="AFS3" s="86"/>
      <c r="AFT3" s="86"/>
      <c r="AFU3" s="86"/>
      <c r="AFV3" s="86"/>
      <c r="AFW3" s="86"/>
      <c r="AFX3" s="86"/>
      <c r="AFY3" s="86"/>
      <c r="AFZ3" s="86"/>
      <c r="AGA3" s="86"/>
      <c r="AGB3" s="86"/>
      <c r="AGC3" s="86"/>
      <c r="AGD3" s="86"/>
      <c r="AGE3" s="86"/>
      <c r="AGF3" s="86"/>
      <c r="AGG3" s="86"/>
      <c r="AGH3" s="86"/>
      <c r="AGI3" s="86"/>
      <c r="AGJ3" s="86"/>
      <c r="AGK3" s="86"/>
      <c r="AGL3" s="86"/>
      <c r="AGM3" s="86"/>
      <c r="AGN3" s="86"/>
      <c r="AGO3" s="86"/>
      <c r="AGP3" s="86"/>
      <c r="AGQ3" s="86"/>
      <c r="AGR3" s="86"/>
      <c r="AGS3" s="86"/>
      <c r="AGT3" s="86"/>
      <c r="AGU3" s="86"/>
      <c r="AGV3" s="86"/>
      <c r="AGW3" s="86"/>
      <c r="AGX3" s="86"/>
      <c r="AGY3" s="86"/>
      <c r="AGZ3" s="86"/>
      <c r="AHA3" s="86"/>
      <c r="AHB3" s="86"/>
      <c r="AHC3" s="86"/>
      <c r="AHD3" s="86"/>
      <c r="AHE3" s="86"/>
      <c r="AHF3" s="86"/>
      <c r="AHG3" s="86"/>
      <c r="AHH3" s="86"/>
      <c r="AHI3" s="86"/>
      <c r="AHJ3" s="86"/>
      <c r="AHK3" s="86"/>
      <c r="AHL3" s="86"/>
      <c r="AHM3" s="86"/>
      <c r="AHN3" s="86"/>
      <c r="AHO3" s="86"/>
      <c r="AHP3" s="86"/>
      <c r="AHQ3" s="86"/>
      <c r="AHR3" s="86"/>
      <c r="AHS3" s="86"/>
      <c r="AHT3" s="86"/>
      <c r="AHU3" s="86"/>
      <c r="AHV3" s="86"/>
      <c r="AHW3" s="86"/>
      <c r="AHX3" s="86"/>
      <c r="AHY3" s="86"/>
      <c r="AHZ3" s="86"/>
      <c r="AIA3" s="86"/>
      <c r="AIB3" s="86"/>
      <c r="AIC3" s="86"/>
      <c r="AID3" s="86"/>
      <c r="AIE3" s="86"/>
      <c r="AIF3" s="86"/>
      <c r="AIG3" s="86"/>
      <c r="AIH3" s="86"/>
      <c r="AII3" s="86"/>
      <c r="AIJ3" s="86"/>
      <c r="AIK3" s="86"/>
      <c r="AIL3" s="86"/>
      <c r="AIM3" s="86"/>
      <c r="AIN3" s="86"/>
      <c r="AIO3" s="86"/>
      <c r="AIP3" s="86"/>
      <c r="AIQ3" s="86"/>
      <c r="AIR3" s="86"/>
      <c r="AIS3" s="86"/>
      <c r="AIT3" s="86"/>
      <c r="AIU3" s="86"/>
      <c r="AIV3" s="86"/>
      <c r="AIW3" s="86"/>
      <c r="AIX3" s="86"/>
      <c r="AIY3" s="86"/>
      <c r="AIZ3" s="86"/>
      <c r="AJA3" s="86"/>
      <c r="AJB3" s="86"/>
      <c r="AJC3" s="86"/>
      <c r="AJD3" s="86"/>
      <c r="AJE3" s="86"/>
      <c r="AJF3" s="86"/>
      <c r="AJG3" s="86"/>
      <c r="AJH3" s="86"/>
      <c r="AJI3" s="86"/>
      <c r="AJJ3" s="86"/>
      <c r="AJK3" s="86"/>
      <c r="AJL3" s="86"/>
      <c r="AJM3" s="86"/>
      <c r="AJN3" s="86"/>
      <c r="AJO3" s="86"/>
      <c r="AJP3" s="86"/>
      <c r="AJQ3" s="86"/>
      <c r="AJR3" s="86"/>
      <c r="AJS3" s="86"/>
      <c r="AJT3" s="86"/>
      <c r="AJU3" s="86"/>
      <c r="AJV3" s="86"/>
      <c r="AJW3" s="86"/>
      <c r="AJX3" s="86"/>
      <c r="AJY3" s="86"/>
      <c r="AJZ3" s="86"/>
      <c r="AKA3" s="86"/>
      <c r="AKB3" s="86"/>
      <c r="AKC3" s="86"/>
      <c r="AKD3" s="86"/>
      <c r="AKE3" s="86"/>
      <c r="AKF3" s="86"/>
      <c r="AKG3" s="86"/>
      <c r="AKH3" s="86"/>
      <c r="AKI3" s="86"/>
      <c r="AKJ3" s="86"/>
      <c r="AKK3" s="86"/>
      <c r="AKL3" s="86"/>
      <c r="AKM3" s="86"/>
      <c r="AKN3" s="86"/>
      <c r="AKO3" s="86"/>
      <c r="AKP3" s="86"/>
      <c r="AKQ3" s="86"/>
      <c r="AKR3" s="86"/>
      <c r="AKS3" s="86"/>
      <c r="AKT3" s="86"/>
      <c r="AKU3" s="86"/>
      <c r="AKV3" s="86"/>
      <c r="AKW3" s="86"/>
      <c r="AKX3" s="86"/>
      <c r="AKY3" s="86"/>
    </row>
    <row r="4" spans="1:987" ht="22.15" customHeight="1" x14ac:dyDescent="0.25">
      <c r="A4" s="340" t="s">
        <v>208</v>
      </c>
      <c r="B4" s="337"/>
      <c r="C4" s="337"/>
      <c r="D4" s="337"/>
      <c r="E4" s="337"/>
      <c r="F4" s="337"/>
      <c r="G4" s="337"/>
      <c r="H4" s="337"/>
      <c r="I4" s="337"/>
      <c r="J4" s="337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  <c r="IW4" s="86"/>
      <c r="IX4" s="86"/>
      <c r="IY4" s="86"/>
      <c r="IZ4" s="86"/>
      <c r="JA4" s="86"/>
      <c r="JB4" s="86"/>
      <c r="JC4" s="86"/>
      <c r="JD4" s="86"/>
      <c r="JE4" s="86"/>
      <c r="JF4" s="86"/>
      <c r="JG4" s="86"/>
      <c r="JH4" s="86"/>
      <c r="JI4" s="86"/>
      <c r="JJ4" s="86"/>
      <c r="JK4" s="86"/>
      <c r="JL4" s="86"/>
      <c r="JM4" s="86"/>
      <c r="JN4" s="86"/>
      <c r="JO4" s="86"/>
      <c r="JP4" s="86"/>
      <c r="JQ4" s="86"/>
      <c r="JR4" s="86"/>
      <c r="JS4" s="86"/>
      <c r="JT4" s="86"/>
      <c r="JU4" s="86"/>
      <c r="JV4" s="86"/>
      <c r="JW4" s="86"/>
      <c r="JX4" s="86"/>
      <c r="JY4" s="86"/>
      <c r="JZ4" s="86"/>
      <c r="KA4" s="86"/>
      <c r="KB4" s="86"/>
      <c r="KC4" s="86"/>
      <c r="KD4" s="86"/>
      <c r="KE4" s="86"/>
      <c r="KF4" s="86"/>
      <c r="KG4" s="86"/>
      <c r="KH4" s="86"/>
      <c r="KI4" s="86"/>
      <c r="KJ4" s="86"/>
      <c r="KK4" s="86"/>
      <c r="KL4" s="86"/>
      <c r="KM4" s="86"/>
      <c r="KN4" s="86"/>
      <c r="KO4" s="86"/>
      <c r="KP4" s="86"/>
      <c r="KQ4" s="86"/>
      <c r="KR4" s="86"/>
      <c r="KS4" s="86"/>
      <c r="KT4" s="86"/>
      <c r="KU4" s="86"/>
      <c r="KV4" s="86"/>
      <c r="KW4" s="86"/>
      <c r="KX4" s="86"/>
      <c r="KY4" s="86"/>
      <c r="KZ4" s="86"/>
      <c r="LA4" s="86"/>
      <c r="LB4" s="86"/>
      <c r="LC4" s="86"/>
      <c r="LD4" s="86"/>
      <c r="LE4" s="86"/>
      <c r="LF4" s="86"/>
      <c r="LG4" s="86"/>
      <c r="LH4" s="86"/>
      <c r="LI4" s="86"/>
      <c r="LJ4" s="86"/>
      <c r="LK4" s="86"/>
      <c r="LL4" s="86"/>
      <c r="LM4" s="86"/>
      <c r="LN4" s="86"/>
      <c r="LO4" s="86"/>
      <c r="LP4" s="86"/>
      <c r="LQ4" s="86"/>
      <c r="LR4" s="86"/>
      <c r="LS4" s="86"/>
      <c r="LT4" s="86"/>
      <c r="LU4" s="86"/>
      <c r="LV4" s="86"/>
      <c r="LW4" s="86"/>
      <c r="LX4" s="86"/>
      <c r="LY4" s="86"/>
      <c r="LZ4" s="86"/>
      <c r="MA4" s="86"/>
      <c r="MB4" s="86"/>
      <c r="MC4" s="86"/>
      <c r="MD4" s="86"/>
      <c r="ME4" s="86"/>
      <c r="MF4" s="86"/>
      <c r="MG4" s="86"/>
      <c r="MH4" s="86"/>
      <c r="MI4" s="86"/>
      <c r="MJ4" s="86"/>
      <c r="MK4" s="86"/>
      <c r="ML4" s="86"/>
      <c r="MM4" s="86"/>
      <c r="MN4" s="86"/>
      <c r="MO4" s="86"/>
      <c r="MP4" s="86"/>
      <c r="MQ4" s="86"/>
      <c r="MR4" s="86"/>
      <c r="MS4" s="86"/>
      <c r="MT4" s="86"/>
      <c r="MU4" s="86"/>
      <c r="MV4" s="86"/>
      <c r="MW4" s="86"/>
      <c r="MX4" s="86"/>
      <c r="MY4" s="86"/>
      <c r="MZ4" s="86"/>
      <c r="NA4" s="86"/>
      <c r="NB4" s="86"/>
      <c r="NC4" s="86"/>
      <c r="ND4" s="86"/>
      <c r="NE4" s="86"/>
      <c r="NF4" s="86"/>
      <c r="NG4" s="86"/>
      <c r="NH4" s="86"/>
      <c r="NI4" s="86"/>
      <c r="NJ4" s="86"/>
      <c r="NK4" s="86"/>
      <c r="NL4" s="86"/>
      <c r="NM4" s="86"/>
      <c r="NN4" s="86"/>
      <c r="NO4" s="86"/>
      <c r="NP4" s="86"/>
      <c r="NQ4" s="86"/>
      <c r="NR4" s="86"/>
      <c r="NS4" s="86"/>
      <c r="NT4" s="86"/>
      <c r="NU4" s="86"/>
      <c r="NV4" s="86"/>
      <c r="NW4" s="86"/>
      <c r="NX4" s="86"/>
      <c r="NY4" s="86"/>
      <c r="NZ4" s="86"/>
      <c r="OA4" s="86"/>
      <c r="OB4" s="86"/>
      <c r="OC4" s="86"/>
      <c r="OD4" s="86"/>
      <c r="OE4" s="86"/>
      <c r="OF4" s="86"/>
      <c r="OG4" s="86"/>
      <c r="OH4" s="86"/>
      <c r="OI4" s="86"/>
      <c r="OJ4" s="86"/>
      <c r="OK4" s="86"/>
      <c r="OL4" s="86"/>
      <c r="OM4" s="86"/>
      <c r="ON4" s="86"/>
      <c r="OO4" s="86"/>
      <c r="OP4" s="86"/>
      <c r="OQ4" s="86"/>
      <c r="OR4" s="86"/>
      <c r="OS4" s="86"/>
      <c r="OT4" s="86"/>
      <c r="OU4" s="86"/>
      <c r="OV4" s="86"/>
      <c r="OW4" s="86"/>
      <c r="OX4" s="86"/>
      <c r="OY4" s="86"/>
      <c r="OZ4" s="86"/>
      <c r="PA4" s="86"/>
      <c r="PB4" s="86"/>
      <c r="PC4" s="86"/>
      <c r="PD4" s="86"/>
      <c r="PE4" s="86"/>
      <c r="PF4" s="86"/>
      <c r="PG4" s="86"/>
      <c r="PH4" s="86"/>
      <c r="PI4" s="86"/>
      <c r="PJ4" s="86"/>
      <c r="PK4" s="86"/>
      <c r="PL4" s="86"/>
      <c r="PM4" s="86"/>
      <c r="PN4" s="86"/>
      <c r="PO4" s="86"/>
      <c r="PP4" s="86"/>
      <c r="PQ4" s="86"/>
      <c r="PR4" s="86"/>
      <c r="PS4" s="86"/>
      <c r="PT4" s="86"/>
      <c r="PU4" s="86"/>
      <c r="PV4" s="86"/>
      <c r="PW4" s="86"/>
      <c r="PX4" s="86"/>
      <c r="PY4" s="86"/>
      <c r="PZ4" s="86"/>
      <c r="QA4" s="86"/>
      <c r="QB4" s="86"/>
      <c r="QC4" s="86"/>
      <c r="QD4" s="86"/>
      <c r="QE4" s="86"/>
      <c r="QF4" s="86"/>
      <c r="QG4" s="86"/>
      <c r="QH4" s="86"/>
      <c r="QI4" s="86"/>
      <c r="QJ4" s="86"/>
      <c r="QK4" s="86"/>
      <c r="QL4" s="86"/>
      <c r="QM4" s="86"/>
      <c r="QN4" s="86"/>
      <c r="QO4" s="86"/>
      <c r="QP4" s="86"/>
      <c r="QQ4" s="86"/>
      <c r="QR4" s="86"/>
      <c r="QS4" s="86"/>
      <c r="QT4" s="86"/>
      <c r="QU4" s="86"/>
      <c r="QV4" s="86"/>
      <c r="QW4" s="86"/>
      <c r="QX4" s="86"/>
      <c r="QY4" s="86"/>
      <c r="QZ4" s="86"/>
      <c r="RA4" s="86"/>
      <c r="RB4" s="86"/>
      <c r="RC4" s="86"/>
      <c r="RD4" s="86"/>
      <c r="RE4" s="86"/>
      <c r="RF4" s="86"/>
      <c r="RG4" s="86"/>
      <c r="RH4" s="86"/>
      <c r="RI4" s="86"/>
      <c r="RJ4" s="86"/>
      <c r="RK4" s="86"/>
      <c r="RL4" s="86"/>
      <c r="RM4" s="86"/>
      <c r="RN4" s="86"/>
      <c r="RO4" s="86"/>
      <c r="RP4" s="86"/>
      <c r="RQ4" s="86"/>
      <c r="RR4" s="86"/>
      <c r="RS4" s="86"/>
      <c r="RT4" s="86"/>
      <c r="RU4" s="86"/>
      <c r="RV4" s="86"/>
      <c r="RW4" s="86"/>
      <c r="RX4" s="86"/>
      <c r="RY4" s="86"/>
      <c r="RZ4" s="86"/>
      <c r="SA4" s="86"/>
      <c r="SB4" s="86"/>
      <c r="SC4" s="86"/>
      <c r="SD4" s="86"/>
      <c r="SE4" s="86"/>
      <c r="SF4" s="86"/>
      <c r="SG4" s="86"/>
      <c r="SH4" s="86"/>
      <c r="SI4" s="86"/>
      <c r="SJ4" s="86"/>
      <c r="SK4" s="86"/>
      <c r="SL4" s="86"/>
      <c r="SM4" s="86"/>
      <c r="SN4" s="86"/>
      <c r="SO4" s="86"/>
      <c r="SP4" s="86"/>
      <c r="SQ4" s="86"/>
      <c r="SR4" s="86"/>
      <c r="SS4" s="86"/>
      <c r="ST4" s="86"/>
      <c r="SU4" s="86"/>
      <c r="SV4" s="86"/>
      <c r="SW4" s="86"/>
      <c r="SX4" s="86"/>
      <c r="SY4" s="86"/>
      <c r="SZ4" s="86"/>
      <c r="TA4" s="86"/>
      <c r="TB4" s="86"/>
      <c r="TC4" s="86"/>
      <c r="TD4" s="86"/>
      <c r="TE4" s="86"/>
      <c r="TF4" s="86"/>
      <c r="TG4" s="86"/>
      <c r="TH4" s="86"/>
      <c r="TI4" s="86"/>
      <c r="TJ4" s="86"/>
      <c r="TK4" s="86"/>
      <c r="TL4" s="86"/>
      <c r="TM4" s="86"/>
      <c r="TN4" s="86"/>
      <c r="TO4" s="86"/>
      <c r="TP4" s="86"/>
      <c r="TQ4" s="86"/>
      <c r="TR4" s="86"/>
      <c r="TS4" s="86"/>
      <c r="TT4" s="86"/>
      <c r="TU4" s="86"/>
      <c r="TV4" s="86"/>
      <c r="TW4" s="86"/>
      <c r="TX4" s="86"/>
      <c r="TY4" s="86"/>
      <c r="TZ4" s="86"/>
      <c r="UA4" s="86"/>
      <c r="UB4" s="86"/>
      <c r="UC4" s="86"/>
      <c r="UD4" s="86"/>
      <c r="UE4" s="86"/>
      <c r="UF4" s="86"/>
      <c r="UG4" s="86"/>
      <c r="UH4" s="86"/>
      <c r="UI4" s="86"/>
      <c r="UJ4" s="86"/>
      <c r="UK4" s="86"/>
      <c r="UL4" s="86"/>
      <c r="UM4" s="86"/>
      <c r="UN4" s="86"/>
      <c r="UO4" s="86"/>
      <c r="UP4" s="86"/>
      <c r="UQ4" s="86"/>
      <c r="UR4" s="86"/>
      <c r="US4" s="86"/>
      <c r="UT4" s="86"/>
      <c r="UU4" s="86"/>
      <c r="UV4" s="86"/>
      <c r="UW4" s="86"/>
      <c r="UX4" s="86"/>
      <c r="UY4" s="86"/>
      <c r="UZ4" s="86"/>
      <c r="VA4" s="86"/>
      <c r="VB4" s="86"/>
      <c r="VC4" s="86"/>
      <c r="VD4" s="86"/>
      <c r="VE4" s="86"/>
      <c r="VF4" s="86"/>
      <c r="VG4" s="86"/>
      <c r="VH4" s="86"/>
      <c r="VI4" s="86"/>
      <c r="VJ4" s="86"/>
      <c r="VK4" s="86"/>
      <c r="VL4" s="86"/>
      <c r="VM4" s="86"/>
      <c r="VN4" s="86"/>
      <c r="VO4" s="86"/>
      <c r="VP4" s="86"/>
      <c r="VQ4" s="86"/>
      <c r="VR4" s="86"/>
      <c r="VS4" s="86"/>
      <c r="VT4" s="86"/>
      <c r="VU4" s="86"/>
      <c r="VV4" s="86"/>
      <c r="VW4" s="86"/>
      <c r="VX4" s="86"/>
      <c r="VY4" s="86"/>
      <c r="VZ4" s="86"/>
      <c r="WA4" s="86"/>
      <c r="WB4" s="86"/>
      <c r="WC4" s="86"/>
      <c r="WD4" s="86"/>
      <c r="WE4" s="86"/>
      <c r="WF4" s="86"/>
      <c r="WG4" s="86"/>
      <c r="WH4" s="86"/>
      <c r="WI4" s="86"/>
      <c r="WJ4" s="86"/>
      <c r="WK4" s="86"/>
      <c r="WL4" s="86"/>
      <c r="WM4" s="86"/>
      <c r="WN4" s="86"/>
      <c r="WO4" s="86"/>
      <c r="WP4" s="86"/>
      <c r="WQ4" s="86"/>
      <c r="WR4" s="86"/>
      <c r="WS4" s="86"/>
      <c r="WT4" s="86"/>
      <c r="WU4" s="86"/>
      <c r="WV4" s="86"/>
      <c r="WW4" s="86"/>
      <c r="WX4" s="86"/>
      <c r="WY4" s="86"/>
      <c r="WZ4" s="86"/>
      <c r="XA4" s="86"/>
      <c r="XB4" s="86"/>
      <c r="XC4" s="86"/>
      <c r="XD4" s="86"/>
      <c r="XE4" s="86"/>
      <c r="XF4" s="86"/>
      <c r="XG4" s="86"/>
      <c r="XH4" s="86"/>
      <c r="XI4" s="86"/>
      <c r="XJ4" s="86"/>
      <c r="XK4" s="86"/>
      <c r="XL4" s="86"/>
      <c r="XM4" s="86"/>
      <c r="XN4" s="86"/>
      <c r="XO4" s="86"/>
      <c r="XP4" s="86"/>
      <c r="XQ4" s="86"/>
      <c r="XR4" s="86"/>
      <c r="XS4" s="86"/>
      <c r="XT4" s="86"/>
      <c r="XU4" s="86"/>
      <c r="XV4" s="86"/>
      <c r="XW4" s="86"/>
      <c r="XX4" s="86"/>
      <c r="XY4" s="86"/>
      <c r="XZ4" s="86"/>
      <c r="YA4" s="86"/>
      <c r="YB4" s="86"/>
      <c r="YC4" s="86"/>
      <c r="YD4" s="86"/>
      <c r="YE4" s="86"/>
      <c r="YF4" s="86"/>
      <c r="YG4" s="86"/>
      <c r="YH4" s="86"/>
      <c r="YI4" s="86"/>
      <c r="YJ4" s="86"/>
      <c r="YK4" s="86"/>
      <c r="YL4" s="86"/>
      <c r="YM4" s="86"/>
      <c r="YN4" s="86"/>
      <c r="YO4" s="86"/>
      <c r="YP4" s="86"/>
      <c r="YQ4" s="86"/>
      <c r="YR4" s="86"/>
      <c r="YS4" s="86"/>
      <c r="YT4" s="86"/>
      <c r="YU4" s="86"/>
      <c r="YV4" s="86"/>
      <c r="YW4" s="86"/>
      <c r="YX4" s="86"/>
      <c r="YY4" s="86"/>
      <c r="YZ4" s="86"/>
      <c r="ZA4" s="86"/>
      <c r="ZB4" s="86"/>
      <c r="ZC4" s="86"/>
      <c r="ZD4" s="86"/>
      <c r="ZE4" s="86"/>
      <c r="ZF4" s="86"/>
      <c r="ZG4" s="86"/>
      <c r="ZH4" s="86"/>
      <c r="ZI4" s="86"/>
      <c r="ZJ4" s="86"/>
      <c r="ZK4" s="86"/>
      <c r="ZL4" s="86"/>
      <c r="ZM4" s="86"/>
      <c r="ZN4" s="86"/>
      <c r="ZO4" s="86"/>
      <c r="ZP4" s="86"/>
      <c r="ZQ4" s="86"/>
      <c r="ZR4" s="86"/>
      <c r="ZS4" s="86"/>
      <c r="ZT4" s="86"/>
      <c r="ZU4" s="86"/>
      <c r="ZV4" s="86"/>
      <c r="ZW4" s="86"/>
      <c r="ZX4" s="86"/>
      <c r="ZY4" s="86"/>
      <c r="ZZ4" s="86"/>
      <c r="AAA4" s="86"/>
      <c r="AAB4" s="86"/>
      <c r="AAC4" s="86"/>
      <c r="AAD4" s="86"/>
      <c r="AAE4" s="86"/>
      <c r="AAF4" s="86"/>
      <c r="AAG4" s="86"/>
      <c r="AAH4" s="86"/>
      <c r="AAI4" s="86"/>
      <c r="AAJ4" s="86"/>
      <c r="AAK4" s="86"/>
      <c r="AAL4" s="86"/>
      <c r="AAM4" s="86"/>
      <c r="AAN4" s="86"/>
      <c r="AAO4" s="86"/>
      <c r="AAP4" s="86"/>
      <c r="AAQ4" s="86"/>
      <c r="AAR4" s="86"/>
      <c r="AAS4" s="86"/>
      <c r="AAT4" s="86"/>
      <c r="AAU4" s="86"/>
      <c r="AAV4" s="86"/>
      <c r="AAW4" s="86"/>
      <c r="AAX4" s="86"/>
      <c r="AAY4" s="86"/>
      <c r="AAZ4" s="86"/>
      <c r="ABA4" s="86"/>
      <c r="ABB4" s="86"/>
      <c r="ABC4" s="86"/>
      <c r="ABD4" s="86"/>
      <c r="ABE4" s="86"/>
      <c r="ABF4" s="86"/>
      <c r="ABG4" s="86"/>
      <c r="ABH4" s="86"/>
      <c r="ABI4" s="86"/>
      <c r="ABJ4" s="86"/>
      <c r="ABK4" s="86"/>
      <c r="ABL4" s="86"/>
      <c r="ABM4" s="86"/>
      <c r="ABN4" s="86"/>
      <c r="ABO4" s="86"/>
      <c r="ABP4" s="86"/>
      <c r="ABQ4" s="86"/>
      <c r="ABR4" s="86"/>
      <c r="ABS4" s="86"/>
      <c r="ABT4" s="86"/>
      <c r="ABU4" s="86"/>
      <c r="ABV4" s="86"/>
      <c r="ABW4" s="86"/>
      <c r="ABX4" s="86"/>
      <c r="ABY4" s="86"/>
      <c r="ABZ4" s="86"/>
      <c r="ACA4" s="86"/>
      <c r="ACB4" s="86"/>
      <c r="ACC4" s="86"/>
      <c r="ACD4" s="86"/>
      <c r="ACE4" s="86"/>
      <c r="ACF4" s="86"/>
      <c r="ACG4" s="86"/>
      <c r="ACH4" s="86"/>
      <c r="ACI4" s="86"/>
      <c r="ACJ4" s="86"/>
      <c r="ACK4" s="86"/>
      <c r="ACL4" s="86"/>
      <c r="ACM4" s="86"/>
      <c r="ACN4" s="86"/>
      <c r="ACO4" s="86"/>
      <c r="ACP4" s="86"/>
      <c r="ACQ4" s="86"/>
      <c r="ACR4" s="86"/>
      <c r="ACS4" s="86"/>
      <c r="ACT4" s="86"/>
      <c r="ACU4" s="86"/>
      <c r="ACV4" s="86"/>
      <c r="ACW4" s="86"/>
      <c r="ACX4" s="86"/>
      <c r="ACY4" s="86"/>
      <c r="ACZ4" s="86"/>
      <c r="ADA4" s="86"/>
      <c r="ADB4" s="86"/>
      <c r="ADC4" s="86"/>
      <c r="ADD4" s="86"/>
      <c r="ADE4" s="86"/>
      <c r="ADF4" s="86"/>
      <c r="ADG4" s="86"/>
      <c r="ADH4" s="86"/>
      <c r="ADI4" s="86"/>
      <c r="ADJ4" s="86"/>
      <c r="ADK4" s="86"/>
      <c r="ADL4" s="86"/>
      <c r="ADM4" s="86"/>
      <c r="ADN4" s="86"/>
      <c r="ADO4" s="86"/>
      <c r="ADP4" s="86"/>
      <c r="ADQ4" s="86"/>
      <c r="ADR4" s="86"/>
      <c r="ADS4" s="86"/>
      <c r="ADT4" s="86"/>
      <c r="ADU4" s="86"/>
      <c r="ADV4" s="86"/>
      <c r="ADW4" s="86"/>
      <c r="ADX4" s="86"/>
      <c r="ADY4" s="86"/>
      <c r="ADZ4" s="86"/>
      <c r="AEA4" s="86"/>
      <c r="AEB4" s="86"/>
      <c r="AEC4" s="86"/>
      <c r="AED4" s="86"/>
      <c r="AEE4" s="86"/>
      <c r="AEF4" s="86"/>
      <c r="AEG4" s="86"/>
      <c r="AEH4" s="86"/>
      <c r="AEI4" s="86"/>
      <c r="AEJ4" s="86"/>
      <c r="AEK4" s="86"/>
      <c r="AEL4" s="86"/>
      <c r="AEM4" s="86"/>
      <c r="AEN4" s="86"/>
      <c r="AEO4" s="86"/>
      <c r="AEP4" s="86"/>
      <c r="AEQ4" s="86"/>
      <c r="AER4" s="86"/>
      <c r="AES4" s="86"/>
      <c r="AET4" s="86"/>
      <c r="AEU4" s="86"/>
      <c r="AEV4" s="86"/>
      <c r="AEW4" s="86"/>
      <c r="AEX4" s="86"/>
      <c r="AEY4" s="86"/>
      <c r="AEZ4" s="86"/>
      <c r="AFA4" s="86"/>
      <c r="AFB4" s="86"/>
      <c r="AFC4" s="86"/>
      <c r="AFD4" s="86"/>
      <c r="AFE4" s="86"/>
      <c r="AFF4" s="86"/>
      <c r="AFG4" s="86"/>
      <c r="AFH4" s="86"/>
      <c r="AFI4" s="86"/>
      <c r="AFJ4" s="86"/>
      <c r="AFK4" s="86"/>
      <c r="AFL4" s="86"/>
      <c r="AFM4" s="86"/>
      <c r="AFN4" s="86"/>
      <c r="AFO4" s="86"/>
      <c r="AFP4" s="86"/>
      <c r="AFQ4" s="86"/>
      <c r="AFR4" s="86"/>
      <c r="AFS4" s="86"/>
      <c r="AFT4" s="86"/>
      <c r="AFU4" s="86"/>
      <c r="AFV4" s="86"/>
      <c r="AFW4" s="86"/>
      <c r="AFX4" s="86"/>
      <c r="AFY4" s="86"/>
      <c r="AFZ4" s="86"/>
      <c r="AGA4" s="86"/>
      <c r="AGB4" s="86"/>
      <c r="AGC4" s="86"/>
      <c r="AGD4" s="86"/>
      <c r="AGE4" s="86"/>
      <c r="AGF4" s="86"/>
      <c r="AGG4" s="86"/>
      <c r="AGH4" s="86"/>
      <c r="AGI4" s="86"/>
      <c r="AGJ4" s="86"/>
      <c r="AGK4" s="86"/>
      <c r="AGL4" s="86"/>
      <c r="AGM4" s="86"/>
      <c r="AGN4" s="86"/>
      <c r="AGO4" s="86"/>
      <c r="AGP4" s="86"/>
      <c r="AGQ4" s="86"/>
      <c r="AGR4" s="86"/>
      <c r="AGS4" s="86"/>
      <c r="AGT4" s="86"/>
      <c r="AGU4" s="86"/>
      <c r="AGV4" s="86"/>
      <c r="AGW4" s="86"/>
      <c r="AGX4" s="86"/>
      <c r="AGY4" s="86"/>
      <c r="AGZ4" s="86"/>
      <c r="AHA4" s="86"/>
      <c r="AHB4" s="86"/>
      <c r="AHC4" s="86"/>
      <c r="AHD4" s="86"/>
      <c r="AHE4" s="86"/>
      <c r="AHF4" s="86"/>
      <c r="AHG4" s="86"/>
      <c r="AHH4" s="86"/>
      <c r="AHI4" s="86"/>
      <c r="AHJ4" s="86"/>
      <c r="AHK4" s="86"/>
      <c r="AHL4" s="86"/>
      <c r="AHM4" s="86"/>
      <c r="AHN4" s="86"/>
      <c r="AHO4" s="86"/>
      <c r="AHP4" s="86"/>
      <c r="AHQ4" s="86"/>
      <c r="AHR4" s="86"/>
      <c r="AHS4" s="86"/>
      <c r="AHT4" s="86"/>
      <c r="AHU4" s="86"/>
      <c r="AHV4" s="86"/>
      <c r="AHW4" s="86"/>
      <c r="AHX4" s="86"/>
      <c r="AHY4" s="86"/>
      <c r="AHZ4" s="86"/>
      <c r="AIA4" s="86"/>
      <c r="AIB4" s="86"/>
      <c r="AIC4" s="86"/>
      <c r="AID4" s="86"/>
      <c r="AIE4" s="86"/>
      <c r="AIF4" s="86"/>
      <c r="AIG4" s="86"/>
      <c r="AIH4" s="86"/>
      <c r="AII4" s="86"/>
      <c r="AIJ4" s="86"/>
      <c r="AIK4" s="86"/>
      <c r="AIL4" s="86"/>
      <c r="AIM4" s="86"/>
      <c r="AIN4" s="86"/>
      <c r="AIO4" s="86"/>
      <c r="AIP4" s="86"/>
      <c r="AIQ4" s="86"/>
      <c r="AIR4" s="86"/>
      <c r="AIS4" s="86"/>
      <c r="AIT4" s="86"/>
      <c r="AIU4" s="86"/>
      <c r="AIV4" s="86"/>
      <c r="AIW4" s="86"/>
      <c r="AIX4" s="86"/>
      <c r="AIY4" s="86"/>
      <c r="AIZ4" s="86"/>
      <c r="AJA4" s="86"/>
      <c r="AJB4" s="86"/>
      <c r="AJC4" s="86"/>
      <c r="AJD4" s="86"/>
      <c r="AJE4" s="86"/>
      <c r="AJF4" s="86"/>
      <c r="AJG4" s="86"/>
      <c r="AJH4" s="86"/>
      <c r="AJI4" s="86"/>
      <c r="AJJ4" s="86"/>
      <c r="AJK4" s="86"/>
      <c r="AJL4" s="86"/>
      <c r="AJM4" s="86"/>
      <c r="AJN4" s="86"/>
      <c r="AJO4" s="86"/>
      <c r="AJP4" s="86"/>
      <c r="AJQ4" s="86"/>
      <c r="AJR4" s="86"/>
      <c r="AJS4" s="86"/>
      <c r="AJT4" s="86"/>
      <c r="AJU4" s="86"/>
      <c r="AJV4" s="86"/>
      <c r="AJW4" s="86"/>
      <c r="AJX4" s="86"/>
      <c r="AJY4" s="86"/>
      <c r="AJZ4" s="86"/>
      <c r="AKA4" s="86"/>
      <c r="AKB4" s="86"/>
      <c r="AKC4" s="86"/>
      <c r="AKD4" s="86"/>
      <c r="AKE4" s="86"/>
      <c r="AKF4" s="86"/>
      <c r="AKG4" s="86"/>
      <c r="AKH4" s="86"/>
      <c r="AKI4" s="86"/>
      <c r="AKJ4" s="86"/>
      <c r="AKK4" s="86"/>
      <c r="AKL4" s="86"/>
      <c r="AKM4" s="86"/>
      <c r="AKN4" s="86"/>
      <c r="AKO4" s="86"/>
      <c r="AKP4" s="86"/>
      <c r="AKQ4" s="86"/>
      <c r="AKR4" s="86"/>
      <c r="AKS4" s="86"/>
      <c r="AKT4" s="86"/>
      <c r="AKU4" s="86"/>
      <c r="AKV4" s="86"/>
      <c r="AKW4" s="86"/>
      <c r="AKX4" s="86"/>
      <c r="AKY4" s="86"/>
    </row>
    <row r="5" spans="1:987" ht="22.15" customHeight="1" x14ac:dyDescent="0.25">
      <c r="A5" s="318" t="s">
        <v>185</v>
      </c>
      <c r="B5" s="319" t="s">
        <v>109</v>
      </c>
      <c r="C5" s="320" t="s">
        <v>206</v>
      </c>
      <c r="D5" s="320"/>
      <c r="E5" s="320"/>
      <c r="F5" s="320"/>
      <c r="G5" s="321" t="s">
        <v>186</v>
      </c>
      <c r="H5" s="333" t="s">
        <v>330</v>
      </c>
      <c r="I5" s="334"/>
      <c r="J5" s="335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6"/>
      <c r="KO5" s="86"/>
      <c r="KP5" s="86"/>
      <c r="KQ5" s="86"/>
      <c r="KR5" s="86"/>
      <c r="KS5" s="86"/>
      <c r="KT5" s="86"/>
      <c r="KU5" s="86"/>
      <c r="KV5" s="86"/>
      <c r="KW5" s="86"/>
      <c r="KX5" s="86"/>
      <c r="KY5" s="86"/>
      <c r="KZ5" s="86"/>
      <c r="LA5" s="86"/>
      <c r="LB5" s="86"/>
      <c r="LC5" s="86"/>
      <c r="LD5" s="86"/>
      <c r="LE5" s="86"/>
      <c r="LF5" s="86"/>
      <c r="LG5" s="86"/>
      <c r="LH5" s="86"/>
      <c r="LI5" s="86"/>
      <c r="LJ5" s="86"/>
      <c r="LK5" s="86"/>
      <c r="LL5" s="86"/>
      <c r="LM5" s="86"/>
      <c r="LN5" s="86"/>
      <c r="LO5" s="86"/>
      <c r="LP5" s="86"/>
      <c r="LQ5" s="86"/>
      <c r="LR5" s="86"/>
      <c r="LS5" s="86"/>
      <c r="LT5" s="86"/>
      <c r="LU5" s="86"/>
      <c r="LV5" s="86"/>
      <c r="LW5" s="86"/>
      <c r="LX5" s="86"/>
      <c r="LY5" s="86"/>
      <c r="LZ5" s="86"/>
      <c r="MA5" s="86"/>
      <c r="MB5" s="86"/>
      <c r="MC5" s="86"/>
      <c r="MD5" s="86"/>
      <c r="ME5" s="86"/>
      <c r="MF5" s="86"/>
      <c r="MG5" s="86"/>
      <c r="MH5" s="86"/>
      <c r="MI5" s="86"/>
      <c r="MJ5" s="86"/>
      <c r="MK5" s="86"/>
      <c r="ML5" s="86"/>
      <c r="MM5" s="86"/>
      <c r="MN5" s="86"/>
      <c r="MO5" s="86"/>
      <c r="MP5" s="86"/>
      <c r="MQ5" s="86"/>
      <c r="MR5" s="86"/>
      <c r="MS5" s="86"/>
      <c r="MT5" s="86"/>
      <c r="MU5" s="86"/>
      <c r="MV5" s="86"/>
      <c r="MW5" s="86"/>
      <c r="MX5" s="86"/>
      <c r="MY5" s="86"/>
      <c r="MZ5" s="86"/>
      <c r="NA5" s="86"/>
      <c r="NB5" s="86"/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86"/>
      <c r="OS5" s="86"/>
      <c r="OT5" s="86"/>
      <c r="OU5" s="86"/>
      <c r="OV5" s="86"/>
      <c r="OW5" s="86"/>
      <c r="OX5" s="86"/>
      <c r="OY5" s="86"/>
      <c r="OZ5" s="86"/>
      <c r="PA5" s="86"/>
      <c r="PB5" s="86"/>
      <c r="PC5" s="86"/>
      <c r="PD5" s="86"/>
      <c r="PE5" s="86"/>
      <c r="PF5" s="86"/>
      <c r="PG5" s="86"/>
      <c r="PH5" s="86"/>
      <c r="PI5" s="86"/>
      <c r="PJ5" s="86"/>
      <c r="PK5" s="86"/>
      <c r="PL5" s="86"/>
      <c r="PM5" s="86"/>
      <c r="PN5" s="86"/>
      <c r="PO5" s="86"/>
      <c r="PP5" s="86"/>
      <c r="PQ5" s="86"/>
      <c r="PR5" s="86"/>
      <c r="PS5" s="86"/>
      <c r="PT5" s="86"/>
      <c r="PU5" s="86"/>
      <c r="PV5" s="86"/>
      <c r="PW5" s="86"/>
      <c r="PX5" s="86"/>
      <c r="PY5" s="86"/>
      <c r="PZ5" s="86"/>
      <c r="QA5" s="86"/>
      <c r="QB5" s="86"/>
      <c r="QC5" s="86"/>
      <c r="QD5" s="86"/>
      <c r="QE5" s="86"/>
      <c r="QF5" s="86"/>
      <c r="QG5" s="86"/>
      <c r="QH5" s="86"/>
      <c r="QI5" s="86"/>
      <c r="QJ5" s="86"/>
      <c r="QK5" s="86"/>
      <c r="QL5" s="86"/>
      <c r="QM5" s="86"/>
      <c r="QN5" s="86"/>
      <c r="QO5" s="86"/>
      <c r="QP5" s="86"/>
      <c r="QQ5" s="86"/>
      <c r="QR5" s="86"/>
      <c r="QS5" s="86"/>
      <c r="QT5" s="86"/>
      <c r="QU5" s="86"/>
      <c r="QV5" s="86"/>
      <c r="QW5" s="86"/>
      <c r="QX5" s="86"/>
      <c r="QY5" s="86"/>
      <c r="QZ5" s="86"/>
      <c r="RA5" s="86"/>
      <c r="RB5" s="86"/>
      <c r="RC5" s="86"/>
      <c r="RD5" s="86"/>
      <c r="RE5" s="86"/>
      <c r="RF5" s="86"/>
      <c r="RG5" s="86"/>
      <c r="RH5" s="86"/>
      <c r="RI5" s="86"/>
      <c r="RJ5" s="86"/>
      <c r="RK5" s="86"/>
      <c r="RL5" s="86"/>
      <c r="RM5" s="86"/>
      <c r="RN5" s="86"/>
      <c r="RO5" s="86"/>
      <c r="RP5" s="86"/>
      <c r="RQ5" s="86"/>
      <c r="RR5" s="86"/>
      <c r="RS5" s="86"/>
      <c r="RT5" s="86"/>
      <c r="RU5" s="86"/>
      <c r="RV5" s="86"/>
      <c r="RW5" s="86"/>
      <c r="RX5" s="86"/>
      <c r="RY5" s="86"/>
      <c r="RZ5" s="86"/>
      <c r="SA5" s="86"/>
      <c r="SB5" s="86"/>
      <c r="SC5" s="86"/>
      <c r="SD5" s="86"/>
      <c r="SE5" s="86"/>
      <c r="SF5" s="86"/>
      <c r="SG5" s="86"/>
      <c r="SH5" s="86"/>
      <c r="SI5" s="86"/>
      <c r="SJ5" s="86"/>
      <c r="SK5" s="86"/>
      <c r="SL5" s="86"/>
      <c r="SM5" s="86"/>
      <c r="SN5" s="86"/>
      <c r="SO5" s="86"/>
      <c r="SP5" s="86"/>
      <c r="SQ5" s="86"/>
      <c r="SR5" s="86"/>
      <c r="SS5" s="86"/>
      <c r="ST5" s="86"/>
      <c r="SU5" s="86"/>
      <c r="SV5" s="86"/>
      <c r="SW5" s="86"/>
      <c r="SX5" s="86"/>
      <c r="SY5" s="86"/>
      <c r="SZ5" s="86"/>
      <c r="TA5" s="86"/>
      <c r="TB5" s="86"/>
      <c r="TC5" s="86"/>
      <c r="TD5" s="86"/>
      <c r="TE5" s="86"/>
      <c r="TF5" s="86"/>
      <c r="TG5" s="86"/>
      <c r="TH5" s="86"/>
      <c r="TI5" s="86"/>
      <c r="TJ5" s="86"/>
      <c r="TK5" s="86"/>
      <c r="TL5" s="86"/>
      <c r="TM5" s="86"/>
      <c r="TN5" s="86"/>
      <c r="TO5" s="86"/>
      <c r="TP5" s="86"/>
      <c r="TQ5" s="86"/>
      <c r="TR5" s="86"/>
      <c r="TS5" s="86"/>
      <c r="TT5" s="86"/>
      <c r="TU5" s="86"/>
      <c r="TV5" s="86"/>
      <c r="TW5" s="86"/>
      <c r="TX5" s="86"/>
      <c r="TY5" s="86"/>
      <c r="TZ5" s="86"/>
      <c r="UA5" s="86"/>
      <c r="UB5" s="86"/>
      <c r="UC5" s="86"/>
      <c r="UD5" s="86"/>
      <c r="UE5" s="86"/>
      <c r="UF5" s="86"/>
      <c r="UG5" s="86"/>
      <c r="UH5" s="86"/>
      <c r="UI5" s="86"/>
      <c r="UJ5" s="86"/>
      <c r="UK5" s="86"/>
      <c r="UL5" s="86"/>
      <c r="UM5" s="86"/>
      <c r="UN5" s="86"/>
      <c r="UO5" s="86"/>
      <c r="UP5" s="86"/>
      <c r="UQ5" s="86"/>
      <c r="UR5" s="86"/>
      <c r="US5" s="86"/>
      <c r="UT5" s="86"/>
      <c r="UU5" s="86"/>
      <c r="UV5" s="86"/>
      <c r="UW5" s="86"/>
      <c r="UX5" s="86"/>
      <c r="UY5" s="86"/>
      <c r="UZ5" s="86"/>
      <c r="VA5" s="86"/>
      <c r="VB5" s="86"/>
      <c r="VC5" s="86"/>
      <c r="VD5" s="86"/>
      <c r="VE5" s="86"/>
      <c r="VF5" s="86"/>
      <c r="VG5" s="86"/>
      <c r="VH5" s="86"/>
      <c r="VI5" s="86"/>
      <c r="VJ5" s="86"/>
      <c r="VK5" s="86"/>
      <c r="VL5" s="86"/>
      <c r="VM5" s="86"/>
      <c r="VN5" s="86"/>
      <c r="VO5" s="86"/>
      <c r="VP5" s="86"/>
      <c r="VQ5" s="86"/>
      <c r="VR5" s="86"/>
      <c r="VS5" s="86"/>
      <c r="VT5" s="86"/>
      <c r="VU5" s="86"/>
      <c r="VV5" s="86"/>
      <c r="VW5" s="86"/>
      <c r="VX5" s="86"/>
      <c r="VY5" s="86"/>
      <c r="VZ5" s="86"/>
      <c r="WA5" s="86"/>
      <c r="WB5" s="86"/>
      <c r="WC5" s="86"/>
      <c r="WD5" s="86"/>
      <c r="WE5" s="86"/>
      <c r="WF5" s="86"/>
      <c r="WG5" s="86"/>
      <c r="WH5" s="86"/>
      <c r="WI5" s="86"/>
      <c r="WJ5" s="86"/>
      <c r="WK5" s="86"/>
      <c r="WL5" s="86"/>
      <c r="WM5" s="86"/>
      <c r="WN5" s="86"/>
      <c r="WO5" s="86"/>
      <c r="WP5" s="86"/>
      <c r="WQ5" s="86"/>
      <c r="WR5" s="86"/>
      <c r="WS5" s="86"/>
      <c r="WT5" s="86"/>
      <c r="WU5" s="86"/>
      <c r="WV5" s="86"/>
      <c r="WW5" s="86"/>
      <c r="WX5" s="86"/>
      <c r="WY5" s="86"/>
      <c r="WZ5" s="86"/>
      <c r="XA5" s="86"/>
      <c r="XB5" s="86"/>
      <c r="XC5" s="86"/>
      <c r="XD5" s="86"/>
      <c r="XE5" s="86"/>
      <c r="XF5" s="86"/>
      <c r="XG5" s="86"/>
      <c r="XH5" s="86"/>
      <c r="XI5" s="86"/>
      <c r="XJ5" s="86"/>
      <c r="XK5" s="86"/>
      <c r="XL5" s="86"/>
      <c r="XM5" s="86"/>
      <c r="XN5" s="86"/>
      <c r="XO5" s="86"/>
      <c r="XP5" s="86"/>
      <c r="XQ5" s="86"/>
      <c r="XR5" s="86"/>
      <c r="XS5" s="86"/>
      <c r="XT5" s="86"/>
      <c r="XU5" s="86"/>
      <c r="XV5" s="86"/>
      <c r="XW5" s="86"/>
      <c r="XX5" s="86"/>
      <c r="XY5" s="86"/>
      <c r="XZ5" s="86"/>
      <c r="YA5" s="86"/>
      <c r="YB5" s="86"/>
      <c r="YC5" s="86"/>
      <c r="YD5" s="86"/>
      <c r="YE5" s="86"/>
      <c r="YF5" s="86"/>
      <c r="YG5" s="86"/>
      <c r="YH5" s="86"/>
      <c r="YI5" s="86"/>
      <c r="YJ5" s="86"/>
      <c r="YK5" s="86"/>
      <c r="YL5" s="86"/>
      <c r="YM5" s="86"/>
      <c r="YN5" s="86"/>
      <c r="YO5" s="86"/>
      <c r="YP5" s="86"/>
      <c r="YQ5" s="86"/>
      <c r="YR5" s="86"/>
      <c r="YS5" s="86"/>
      <c r="YT5" s="86"/>
      <c r="YU5" s="86"/>
      <c r="YV5" s="86"/>
      <c r="YW5" s="86"/>
      <c r="YX5" s="86"/>
      <c r="YY5" s="86"/>
      <c r="YZ5" s="86"/>
      <c r="ZA5" s="86"/>
      <c r="ZB5" s="86"/>
      <c r="ZC5" s="86"/>
      <c r="ZD5" s="86"/>
      <c r="ZE5" s="86"/>
      <c r="ZF5" s="86"/>
      <c r="ZG5" s="86"/>
      <c r="ZH5" s="86"/>
      <c r="ZI5" s="86"/>
      <c r="ZJ5" s="86"/>
      <c r="ZK5" s="86"/>
      <c r="ZL5" s="86"/>
      <c r="ZM5" s="86"/>
      <c r="ZN5" s="86"/>
      <c r="ZO5" s="86"/>
      <c r="ZP5" s="86"/>
      <c r="ZQ5" s="86"/>
      <c r="ZR5" s="86"/>
      <c r="ZS5" s="86"/>
      <c r="ZT5" s="86"/>
      <c r="ZU5" s="86"/>
      <c r="ZV5" s="86"/>
      <c r="ZW5" s="86"/>
      <c r="ZX5" s="86"/>
      <c r="ZY5" s="86"/>
      <c r="ZZ5" s="86"/>
      <c r="AAA5" s="86"/>
      <c r="AAB5" s="86"/>
      <c r="AAC5" s="86"/>
      <c r="AAD5" s="86"/>
      <c r="AAE5" s="86"/>
      <c r="AAF5" s="86"/>
      <c r="AAG5" s="86"/>
      <c r="AAH5" s="86"/>
      <c r="AAI5" s="86"/>
      <c r="AAJ5" s="86"/>
      <c r="AAK5" s="86"/>
      <c r="AAL5" s="86"/>
      <c r="AAM5" s="86"/>
      <c r="AAN5" s="86"/>
      <c r="AAO5" s="86"/>
      <c r="AAP5" s="86"/>
      <c r="AAQ5" s="86"/>
      <c r="AAR5" s="86"/>
      <c r="AAS5" s="86"/>
      <c r="AAT5" s="86"/>
      <c r="AAU5" s="86"/>
      <c r="AAV5" s="86"/>
      <c r="AAW5" s="86"/>
      <c r="AAX5" s="86"/>
      <c r="AAY5" s="86"/>
      <c r="AAZ5" s="86"/>
      <c r="ABA5" s="86"/>
      <c r="ABB5" s="86"/>
      <c r="ABC5" s="86"/>
      <c r="ABD5" s="86"/>
      <c r="ABE5" s="86"/>
      <c r="ABF5" s="86"/>
      <c r="ABG5" s="86"/>
      <c r="ABH5" s="86"/>
      <c r="ABI5" s="86"/>
      <c r="ABJ5" s="86"/>
      <c r="ABK5" s="86"/>
      <c r="ABL5" s="86"/>
      <c r="ABM5" s="86"/>
      <c r="ABN5" s="86"/>
      <c r="ABO5" s="86"/>
      <c r="ABP5" s="86"/>
      <c r="ABQ5" s="86"/>
      <c r="ABR5" s="86"/>
      <c r="ABS5" s="86"/>
      <c r="ABT5" s="86"/>
      <c r="ABU5" s="86"/>
      <c r="ABV5" s="86"/>
      <c r="ABW5" s="86"/>
      <c r="ABX5" s="86"/>
      <c r="ABY5" s="86"/>
      <c r="ABZ5" s="86"/>
      <c r="ACA5" s="86"/>
      <c r="ACB5" s="86"/>
      <c r="ACC5" s="86"/>
      <c r="ACD5" s="86"/>
      <c r="ACE5" s="86"/>
      <c r="ACF5" s="86"/>
      <c r="ACG5" s="86"/>
      <c r="ACH5" s="86"/>
      <c r="ACI5" s="86"/>
      <c r="ACJ5" s="86"/>
      <c r="ACK5" s="86"/>
      <c r="ACL5" s="86"/>
      <c r="ACM5" s="86"/>
      <c r="ACN5" s="86"/>
      <c r="ACO5" s="86"/>
      <c r="ACP5" s="86"/>
      <c r="ACQ5" s="86"/>
      <c r="ACR5" s="86"/>
      <c r="ACS5" s="86"/>
      <c r="ACT5" s="86"/>
      <c r="ACU5" s="86"/>
      <c r="ACV5" s="86"/>
      <c r="ACW5" s="86"/>
      <c r="ACX5" s="86"/>
      <c r="ACY5" s="86"/>
      <c r="ACZ5" s="86"/>
      <c r="ADA5" s="86"/>
      <c r="ADB5" s="86"/>
      <c r="ADC5" s="86"/>
      <c r="ADD5" s="86"/>
      <c r="ADE5" s="86"/>
      <c r="ADF5" s="86"/>
      <c r="ADG5" s="86"/>
      <c r="ADH5" s="86"/>
      <c r="ADI5" s="86"/>
      <c r="ADJ5" s="86"/>
      <c r="ADK5" s="86"/>
      <c r="ADL5" s="86"/>
      <c r="ADM5" s="86"/>
      <c r="ADN5" s="86"/>
      <c r="ADO5" s="86"/>
      <c r="ADP5" s="86"/>
      <c r="ADQ5" s="86"/>
      <c r="ADR5" s="86"/>
      <c r="ADS5" s="86"/>
      <c r="ADT5" s="86"/>
      <c r="ADU5" s="86"/>
      <c r="ADV5" s="86"/>
      <c r="ADW5" s="86"/>
      <c r="ADX5" s="86"/>
      <c r="ADY5" s="86"/>
      <c r="ADZ5" s="86"/>
      <c r="AEA5" s="86"/>
      <c r="AEB5" s="86"/>
      <c r="AEC5" s="86"/>
      <c r="AED5" s="86"/>
      <c r="AEE5" s="86"/>
      <c r="AEF5" s="86"/>
      <c r="AEG5" s="86"/>
      <c r="AEH5" s="86"/>
      <c r="AEI5" s="86"/>
      <c r="AEJ5" s="86"/>
      <c r="AEK5" s="86"/>
      <c r="AEL5" s="86"/>
      <c r="AEM5" s="86"/>
      <c r="AEN5" s="86"/>
      <c r="AEO5" s="86"/>
      <c r="AEP5" s="86"/>
      <c r="AEQ5" s="86"/>
      <c r="AER5" s="86"/>
      <c r="AES5" s="86"/>
      <c r="AET5" s="86"/>
      <c r="AEU5" s="86"/>
      <c r="AEV5" s="86"/>
      <c r="AEW5" s="86"/>
      <c r="AEX5" s="86"/>
      <c r="AEY5" s="86"/>
      <c r="AEZ5" s="86"/>
      <c r="AFA5" s="86"/>
      <c r="AFB5" s="86"/>
      <c r="AFC5" s="86"/>
      <c r="AFD5" s="86"/>
      <c r="AFE5" s="86"/>
      <c r="AFF5" s="86"/>
      <c r="AFG5" s="86"/>
      <c r="AFH5" s="86"/>
      <c r="AFI5" s="86"/>
      <c r="AFJ5" s="86"/>
      <c r="AFK5" s="86"/>
      <c r="AFL5" s="86"/>
      <c r="AFM5" s="86"/>
      <c r="AFN5" s="86"/>
      <c r="AFO5" s="86"/>
      <c r="AFP5" s="86"/>
      <c r="AFQ5" s="86"/>
      <c r="AFR5" s="86"/>
      <c r="AFS5" s="86"/>
      <c r="AFT5" s="86"/>
      <c r="AFU5" s="86"/>
      <c r="AFV5" s="86"/>
      <c r="AFW5" s="86"/>
      <c r="AFX5" s="86"/>
      <c r="AFY5" s="86"/>
      <c r="AFZ5" s="86"/>
      <c r="AGA5" s="86"/>
      <c r="AGB5" s="86"/>
      <c r="AGC5" s="86"/>
      <c r="AGD5" s="86"/>
      <c r="AGE5" s="86"/>
      <c r="AGF5" s="86"/>
      <c r="AGG5" s="86"/>
      <c r="AGH5" s="86"/>
      <c r="AGI5" s="86"/>
      <c r="AGJ5" s="86"/>
      <c r="AGK5" s="86"/>
      <c r="AGL5" s="86"/>
      <c r="AGM5" s="86"/>
      <c r="AGN5" s="86"/>
      <c r="AGO5" s="86"/>
      <c r="AGP5" s="86"/>
      <c r="AGQ5" s="86"/>
      <c r="AGR5" s="86"/>
      <c r="AGS5" s="86"/>
      <c r="AGT5" s="86"/>
      <c r="AGU5" s="86"/>
      <c r="AGV5" s="86"/>
      <c r="AGW5" s="86"/>
      <c r="AGX5" s="86"/>
      <c r="AGY5" s="86"/>
      <c r="AGZ5" s="86"/>
      <c r="AHA5" s="86"/>
      <c r="AHB5" s="86"/>
      <c r="AHC5" s="86"/>
      <c r="AHD5" s="86"/>
      <c r="AHE5" s="86"/>
      <c r="AHF5" s="86"/>
      <c r="AHG5" s="86"/>
      <c r="AHH5" s="86"/>
      <c r="AHI5" s="86"/>
      <c r="AHJ5" s="86"/>
      <c r="AHK5" s="86"/>
      <c r="AHL5" s="86"/>
      <c r="AHM5" s="86"/>
      <c r="AHN5" s="86"/>
      <c r="AHO5" s="86"/>
      <c r="AHP5" s="86"/>
      <c r="AHQ5" s="86"/>
      <c r="AHR5" s="86"/>
      <c r="AHS5" s="86"/>
      <c r="AHT5" s="86"/>
      <c r="AHU5" s="86"/>
      <c r="AHV5" s="86"/>
      <c r="AHW5" s="86"/>
      <c r="AHX5" s="86"/>
      <c r="AHY5" s="86"/>
      <c r="AHZ5" s="86"/>
      <c r="AIA5" s="86"/>
      <c r="AIB5" s="86"/>
      <c r="AIC5" s="86"/>
      <c r="AID5" s="86"/>
      <c r="AIE5" s="86"/>
      <c r="AIF5" s="86"/>
      <c r="AIG5" s="86"/>
      <c r="AIH5" s="86"/>
      <c r="AII5" s="86"/>
      <c r="AIJ5" s="86"/>
      <c r="AIK5" s="86"/>
      <c r="AIL5" s="86"/>
      <c r="AIM5" s="86"/>
      <c r="AIN5" s="86"/>
      <c r="AIO5" s="86"/>
      <c r="AIP5" s="86"/>
      <c r="AIQ5" s="86"/>
      <c r="AIR5" s="86"/>
      <c r="AIS5" s="86"/>
      <c r="AIT5" s="86"/>
      <c r="AIU5" s="86"/>
      <c r="AIV5" s="86"/>
      <c r="AIW5" s="86"/>
      <c r="AIX5" s="86"/>
      <c r="AIY5" s="86"/>
      <c r="AIZ5" s="86"/>
      <c r="AJA5" s="86"/>
      <c r="AJB5" s="86"/>
      <c r="AJC5" s="86"/>
      <c r="AJD5" s="86"/>
      <c r="AJE5" s="86"/>
      <c r="AJF5" s="86"/>
      <c r="AJG5" s="86"/>
      <c r="AJH5" s="86"/>
      <c r="AJI5" s="86"/>
      <c r="AJJ5" s="86"/>
      <c r="AJK5" s="86"/>
      <c r="AJL5" s="86"/>
      <c r="AJM5" s="86"/>
      <c r="AJN5" s="86"/>
      <c r="AJO5" s="86"/>
      <c r="AJP5" s="86"/>
      <c r="AJQ5" s="86"/>
      <c r="AJR5" s="86"/>
      <c r="AJS5" s="86"/>
      <c r="AJT5" s="86"/>
      <c r="AJU5" s="86"/>
      <c r="AJV5" s="86"/>
      <c r="AJW5" s="86"/>
      <c r="AJX5" s="86"/>
      <c r="AJY5" s="86"/>
      <c r="AJZ5" s="86"/>
      <c r="AKA5" s="86"/>
      <c r="AKB5" s="86"/>
      <c r="AKC5" s="86"/>
      <c r="AKD5" s="86"/>
      <c r="AKE5" s="86"/>
      <c r="AKF5" s="86"/>
      <c r="AKG5" s="86"/>
      <c r="AKH5" s="86"/>
      <c r="AKI5" s="86"/>
      <c r="AKJ5" s="86"/>
      <c r="AKK5" s="86"/>
      <c r="AKL5" s="86"/>
      <c r="AKM5" s="86"/>
      <c r="AKN5" s="86"/>
      <c r="AKO5" s="86"/>
      <c r="AKP5" s="86"/>
      <c r="AKQ5" s="86"/>
      <c r="AKR5" s="86"/>
      <c r="AKS5" s="86"/>
      <c r="AKT5" s="86"/>
      <c r="AKU5" s="86"/>
      <c r="AKV5" s="86"/>
      <c r="AKW5" s="86"/>
      <c r="AKX5" s="86"/>
      <c r="AKY5" s="86"/>
    </row>
    <row r="6" spans="1:987" ht="43.5" customHeight="1" x14ac:dyDescent="0.25">
      <c r="A6" s="318"/>
      <c r="B6" s="319"/>
      <c r="C6" s="320"/>
      <c r="D6" s="320"/>
      <c r="E6" s="320"/>
      <c r="F6" s="320"/>
      <c r="G6" s="321"/>
      <c r="H6" s="231" t="s">
        <v>85</v>
      </c>
      <c r="I6" s="231" t="s">
        <v>86</v>
      </c>
      <c r="J6" s="231" t="s">
        <v>87</v>
      </c>
    </row>
    <row r="7" spans="1:987" x14ac:dyDescent="0.25">
      <c r="A7" s="95" t="s">
        <v>187</v>
      </c>
      <c r="B7" s="87" t="s">
        <v>188</v>
      </c>
      <c r="C7" s="322" t="s">
        <v>38</v>
      </c>
      <c r="D7" s="322"/>
      <c r="E7" s="322"/>
      <c r="F7" s="322"/>
      <c r="G7" s="88">
        <f>[1]Bev.Önk.!$F$89</f>
        <v>199143379</v>
      </c>
      <c r="H7" s="88">
        <f>G7</f>
        <v>199143379</v>
      </c>
      <c r="I7" s="22"/>
      <c r="J7" s="22"/>
    </row>
    <row r="8" spans="1:987" ht="23.25" customHeight="1" x14ac:dyDescent="0.25">
      <c r="A8" s="95" t="s">
        <v>189</v>
      </c>
      <c r="B8" s="89" t="s">
        <v>139</v>
      </c>
      <c r="C8" s="322" t="s">
        <v>39</v>
      </c>
      <c r="D8" s="322"/>
      <c r="E8" s="322"/>
      <c r="F8" s="322"/>
      <c r="G8" s="88">
        <f>[1]Bev.Önk.!$F$90</f>
        <v>181144652</v>
      </c>
      <c r="H8" s="88">
        <f t="shared" ref="H8:H14" si="0">G8</f>
        <v>181144652</v>
      </c>
      <c r="I8" s="22"/>
      <c r="J8" s="22"/>
    </row>
    <row r="9" spans="1:987" ht="28.9" customHeight="1" x14ac:dyDescent="0.25">
      <c r="A9" s="95" t="s">
        <v>190</v>
      </c>
      <c r="B9" s="89" t="s">
        <v>209</v>
      </c>
      <c r="C9" s="322" t="s">
        <v>210</v>
      </c>
      <c r="D9" s="322"/>
      <c r="E9" s="322"/>
      <c r="F9" s="322"/>
      <c r="G9" s="88"/>
      <c r="H9" s="88">
        <f t="shared" si="0"/>
        <v>0</v>
      </c>
      <c r="I9" s="22"/>
      <c r="J9" s="22"/>
    </row>
    <row r="10" spans="1:987" ht="28.9" customHeight="1" x14ac:dyDescent="0.25">
      <c r="A10" s="95" t="s">
        <v>191</v>
      </c>
      <c r="B10" s="89" t="s">
        <v>211</v>
      </c>
      <c r="C10" s="91" t="s">
        <v>212</v>
      </c>
      <c r="D10" s="91"/>
      <c r="E10" s="91"/>
      <c r="F10" s="91"/>
      <c r="G10" s="88"/>
      <c r="H10" s="88">
        <f t="shared" si="0"/>
        <v>0</v>
      </c>
      <c r="I10" s="22"/>
      <c r="J10" s="22"/>
    </row>
    <row r="11" spans="1:987" ht="28.9" customHeight="1" x14ac:dyDescent="0.25">
      <c r="A11" s="95" t="s">
        <v>193</v>
      </c>
      <c r="B11" s="89" t="s">
        <v>213</v>
      </c>
      <c r="C11" s="91" t="s">
        <v>40</v>
      </c>
      <c r="D11" s="91"/>
      <c r="E11" s="91"/>
      <c r="F11" s="91"/>
      <c r="G11" s="88">
        <f>[1]Bev.Önk.!$F$91</f>
        <v>174852065</v>
      </c>
      <c r="H11" s="88">
        <f t="shared" si="0"/>
        <v>174852065</v>
      </c>
      <c r="I11" s="22"/>
      <c r="J11" s="22"/>
    </row>
    <row r="12" spans="1:987" x14ac:dyDescent="0.25">
      <c r="A12" s="95" t="s">
        <v>194</v>
      </c>
      <c r="B12" s="89" t="s">
        <v>192</v>
      </c>
      <c r="C12" s="322" t="s">
        <v>44</v>
      </c>
      <c r="D12" s="322"/>
      <c r="E12" s="322"/>
      <c r="F12" s="322"/>
      <c r="G12" s="88">
        <f>[1]Bev.Önk.!$F$92</f>
        <v>11317282</v>
      </c>
      <c r="H12" s="88">
        <f t="shared" si="0"/>
        <v>11317282</v>
      </c>
      <c r="I12" s="22"/>
      <c r="J12" s="22"/>
    </row>
    <row r="13" spans="1:987" x14ac:dyDescent="0.25">
      <c r="A13" s="95" t="s">
        <v>196</v>
      </c>
      <c r="B13" s="89" t="s">
        <v>195</v>
      </c>
      <c r="C13" s="322" t="s">
        <v>160</v>
      </c>
      <c r="D13" s="322"/>
      <c r="E13" s="322"/>
      <c r="F13" s="322"/>
      <c r="G13" s="88">
        <f>[1]Bev.Önk.!$F$94</f>
        <v>0</v>
      </c>
      <c r="H13" s="88">
        <f t="shared" si="0"/>
        <v>0</v>
      </c>
      <c r="I13" s="22"/>
      <c r="J13" s="22"/>
    </row>
    <row r="14" spans="1:987" ht="14.45" customHeight="1" x14ac:dyDescent="0.25">
      <c r="A14" s="95" t="s">
        <v>214</v>
      </c>
      <c r="B14" s="89" t="s">
        <v>197</v>
      </c>
      <c r="C14" s="322" t="s">
        <v>6</v>
      </c>
      <c r="D14" s="322"/>
      <c r="E14" s="322"/>
      <c r="F14" s="322"/>
      <c r="G14" s="88">
        <f>[1]Bev.Önk.!$F$83</f>
        <v>81405056</v>
      </c>
      <c r="H14" s="88">
        <f t="shared" si="0"/>
        <v>81405056</v>
      </c>
      <c r="I14" s="88"/>
      <c r="J14" s="22"/>
      <c r="K14" s="93"/>
    </row>
    <row r="15" spans="1:987" ht="22.5" customHeight="1" x14ac:dyDescent="0.25">
      <c r="A15" s="98" t="s">
        <v>215</v>
      </c>
      <c r="B15" s="99" t="s">
        <v>218</v>
      </c>
      <c r="C15" s="323" t="s">
        <v>101</v>
      </c>
      <c r="D15" s="323"/>
      <c r="E15" s="323"/>
      <c r="F15" s="323"/>
      <c r="G15" s="100">
        <f>SUM(G7:G14)</f>
        <v>647862434</v>
      </c>
      <c r="H15" s="100">
        <f>SUM(H7:H14)</f>
        <v>647862434</v>
      </c>
      <c r="I15" s="100">
        <f>SUM(I7:I14)</f>
        <v>0</v>
      </c>
      <c r="J15" s="100">
        <f>SUM(J14)</f>
        <v>0</v>
      </c>
      <c r="K15" s="93"/>
    </row>
    <row r="16" spans="1:987" ht="30" customHeight="1" x14ac:dyDescent="0.25">
      <c r="A16" s="95" t="s">
        <v>239</v>
      </c>
      <c r="B16" s="89" t="s">
        <v>198</v>
      </c>
      <c r="C16" s="322" t="s">
        <v>96</v>
      </c>
      <c r="D16" s="322"/>
      <c r="E16" s="322"/>
      <c r="F16" s="322"/>
      <c r="G16" s="88">
        <f>[1]Bev.Önk.!$F$84</f>
        <v>0</v>
      </c>
      <c r="H16" s="88"/>
      <c r="I16" s="88"/>
      <c r="J16" s="22"/>
    </row>
    <row r="17" spans="1:11" ht="23.45" customHeight="1" x14ac:dyDescent="0.25">
      <c r="A17" s="98" t="s">
        <v>341</v>
      </c>
      <c r="B17" s="99" t="s">
        <v>221</v>
      </c>
      <c r="C17" s="323" t="s">
        <v>108</v>
      </c>
      <c r="D17" s="323"/>
      <c r="E17" s="323"/>
      <c r="F17" s="323"/>
      <c r="G17" s="100">
        <f>SUM(G16)</f>
        <v>0</v>
      </c>
      <c r="H17" s="100">
        <f>SUM(H16)</f>
        <v>0</v>
      </c>
      <c r="I17" s="100"/>
      <c r="J17" s="100"/>
    </row>
    <row r="18" spans="1:11" x14ac:dyDescent="0.25">
      <c r="A18" s="95" t="s">
        <v>241</v>
      </c>
      <c r="B18" s="89" t="s">
        <v>199</v>
      </c>
      <c r="C18" s="322" t="s">
        <v>3</v>
      </c>
      <c r="D18" s="322"/>
      <c r="E18" s="322"/>
      <c r="F18" s="322"/>
      <c r="G18" s="88">
        <f>[1]Bev.Önk.!$F$85</f>
        <v>14500000</v>
      </c>
      <c r="H18" s="88">
        <f>G18</f>
        <v>14500000</v>
      </c>
      <c r="I18" s="88"/>
      <c r="J18" s="22"/>
    </row>
    <row r="19" spans="1:11" x14ac:dyDescent="0.25">
      <c r="A19" s="95" t="s">
        <v>247</v>
      </c>
      <c r="B19" s="89" t="s">
        <v>200</v>
      </c>
      <c r="C19" s="322" t="s">
        <v>5</v>
      </c>
      <c r="D19" s="322"/>
      <c r="E19" s="322"/>
      <c r="F19" s="322"/>
      <c r="G19" s="88">
        <f>[1]Bev.Önk.!$F$95</f>
        <v>85000000</v>
      </c>
      <c r="H19" s="88">
        <f t="shared" ref="H19:H21" si="1">G19</f>
        <v>85000000</v>
      </c>
      <c r="I19" s="88"/>
      <c r="J19" s="22"/>
    </row>
    <row r="20" spans="1:11" x14ac:dyDescent="0.25">
      <c r="A20" s="95" t="s">
        <v>216</v>
      </c>
      <c r="B20" s="89" t="s">
        <v>201</v>
      </c>
      <c r="C20" s="322" t="s">
        <v>4</v>
      </c>
      <c r="D20" s="322"/>
      <c r="E20" s="322"/>
      <c r="F20" s="322"/>
      <c r="G20" s="88">
        <f>[1]Bev.Önk.!$F$96</f>
        <v>0</v>
      </c>
      <c r="H20" s="88">
        <f t="shared" si="1"/>
        <v>0</v>
      </c>
      <c r="I20" s="88"/>
      <c r="J20" s="22"/>
    </row>
    <row r="21" spans="1:11" x14ac:dyDescent="0.25">
      <c r="A21" s="95" t="s">
        <v>217</v>
      </c>
      <c r="B21" s="89" t="s">
        <v>202</v>
      </c>
      <c r="C21" s="322" t="s">
        <v>52</v>
      </c>
      <c r="D21" s="322"/>
      <c r="E21" s="322"/>
      <c r="F21" s="322"/>
      <c r="G21" s="88">
        <f>[1]Bev.Önk.!$F$86</f>
        <v>1700000</v>
      </c>
      <c r="H21" s="88">
        <f t="shared" si="1"/>
        <v>1700000</v>
      </c>
      <c r="I21" s="88"/>
      <c r="J21" s="22"/>
    </row>
    <row r="22" spans="1:11" x14ac:dyDescent="0.25">
      <c r="A22" s="98" t="s">
        <v>250</v>
      </c>
      <c r="B22" s="99" t="s">
        <v>227</v>
      </c>
      <c r="C22" s="323" t="s">
        <v>103</v>
      </c>
      <c r="D22" s="323"/>
      <c r="E22" s="323"/>
      <c r="F22" s="323"/>
      <c r="G22" s="100">
        <f>SUM(G18:G21)</f>
        <v>101200000</v>
      </c>
      <c r="H22" s="100">
        <f>SUM(H18:H21)</f>
        <v>101200000</v>
      </c>
      <c r="I22" s="100"/>
      <c r="J22" s="100"/>
      <c r="K22" s="93"/>
    </row>
    <row r="23" spans="1:11" x14ac:dyDescent="0.25">
      <c r="A23" s="95" t="s">
        <v>252</v>
      </c>
      <c r="B23" s="90" t="s">
        <v>143</v>
      </c>
      <c r="C23" s="322" t="s">
        <v>56</v>
      </c>
      <c r="D23" s="322"/>
      <c r="E23" s="322"/>
      <c r="F23" s="322"/>
      <c r="G23" s="88">
        <f>[1]Bev.Önk.!$F$98</f>
        <v>6900000</v>
      </c>
      <c r="H23" s="22"/>
      <c r="I23" s="88">
        <f>G23</f>
        <v>6900000</v>
      </c>
      <c r="J23" s="22"/>
    </row>
    <row r="24" spans="1:11" x14ac:dyDescent="0.25">
      <c r="A24" s="95" t="s">
        <v>342</v>
      </c>
      <c r="B24" s="90" t="s">
        <v>141</v>
      </c>
      <c r="C24" s="322" t="s">
        <v>8</v>
      </c>
      <c r="D24" s="322"/>
      <c r="E24" s="322"/>
      <c r="F24" s="322"/>
      <c r="G24" s="88">
        <f>[1]Bev.Önk.!$F$99</f>
        <v>297895</v>
      </c>
      <c r="H24" s="88"/>
      <c r="I24" s="88">
        <f t="shared" ref="I24:I28" si="2">G24</f>
        <v>297895</v>
      </c>
      <c r="J24" s="22"/>
    </row>
    <row r="25" spans="1:11" x14ac:dyDescent="0.25">
      <c r="A25" s="95" t="s">
        <v>253</v>
      </c>
      <c r="B25" s="90" t="s">
        <v>144</v>
      </c>
      <c r="C25" s="322" t="s">
        <v>43</v>
      </c>
      <c r="D25" s="322"/>
      <c r="E25" s="322"/>
      <c r="F25" s="322"/>
      <c r="G25" s="88">
        <f>[1]Bev.Önk.!$F$100</f>
        <v>4468000</v>
      </c>
      <c r="H25" s="22"/>
      <c r="I25" s="88">
        <f t="shared" si="2"/>
        <v>4468000</v>
      </c>
      <c r="J25" s="22"/>
    </row>
    <row r="26" spans="1:11" x14ac:dyDescent="0.25">
      <c r="A26" s="95" t="s">
        <v>219</v>
      </c>
      <c r="B26" s="90" t="s">
        <v>142</v>
      </c>
      <c r="C26" s="322" t="s">
        <v>1</v>
      </c>
      <c r="D26" s="322"/>
      <c r="E26" s="322"/>
      <c r="F26" s="322"/>
      <c r="G26" s="88">
        <f>[1]Bev.Önk.!$F$101</f>
        <v>15310804</v>
      </c>
      <c r="H26" s="88"/>
      <c r="I26" s="88">
        <f t="shared" si="2"/>
        <v>15310804</v>
      </c>
      <c r="J26" s="22"/>
    </row>
    <row r="27" spans="1:11" x14ac:dyDescent="0.25">
      <c r="A27" s="95" t="s">
        <v>220</v>
      </c>
      <c r="B27" s="90" t="s">
        <v>145</v>
      </c>
      <c r="C27" s="322" t="s">
        <v>27</v>
      </c>
      <c r="D27" s="322"/>
      <c r="E27" s="322"/>
      <c r="F27" s="322"/>
      <c r="G27" s="88">
        <f>[1]Bev.Önk.!$F$102</f>
        <v>680000</v>
      </c>
      <c r="H27" s="88"/>
      <c r="I27" s="88">
        <f t="shared" si="2"/>
        <v>680000</v>
      </c>
      <c r="J27" s="22"/>
    </row>
    <row r="28" spans="1:11" x14ac:dyDescent="0.25">
      <c r="A28" s="95" t="s">
        <v>273</v>
      </c>
      <c r="B28" s="90" t="s">
        <v>34</v>
      </c>
      <c r="C28" s="322" t="s">
        <v>33</v>
      </c>
      <c r="D28" s="322"/>
      <c r="E28" s="322"/>
      <c r="F28" s="322"/>
      <c r="G28" s="88">
        <f>[1]Bev.Önk.!$F$103</f>
        <v>2468432</v>
      </c>
      <c r="H28" s="88"/>
      <c r="I28" s="88">
        <f t="shared" si="2"/>
        <v>2468432</v>
      </c>
      <c r="J28" s="22"/>
    </row>
    <row r="29" spans="1:11" x14ac:dyDescent="0.25">
      <c r="A29" s="98" t="s">
        <v>343</v>
      </c>
      <c r="B29" s="101" t="s">
        <v>234</v>
      </c>
      <c r="C29" s="323" t="s">
        <v>104</v>
      </c>
      <c r="D29" s="323"/>
      <c r="E29" s="323"/>
      <c r="F29" s="323"/>
      <c r="G29" s="100">
        <f>SUM(G23:G28)</f>
        <v>30125131</v>
      </c>
      <c r="H29" s="100"/>
      <c r="I29" s="100">
        <f>SUM(I23:I28)</f>
        <v>30125131</v>
      </c>
      <c r="J29" s="100"/>
      <c r="K29" s="93"/>
    </row>
    <row r="30" spans="1:11" ht="15.6" customHeight="1" x14ac:dyDescent="0.25">
      <c r="A30" s="205" t="s">
        <v>344</v>
      </c>
      <c r="B30" s="106" t="s">
        <v>317</v>
      </c>
      <c r="C30" s="91" t="s">
        <v>316</v>
      </c>
      <c r="D30" s="102"/>
      <c r="E30" s="102"/>
      <c r="F30" s="102"/>
      <c r="G30" s="107">
        <f>[1]Bev.Önk.!$F$104</f>
        <v>30000000</v>
      </c>
      <c r="H30" s="88"/>
      <c r="I30" s="88">
        <v>30000000</v>
      </c>
      <c r="J30" s="22"/>
    </row>
    <row r="31" spans="1:11" x14ac:dyDescent="0.25">
      <c r="A31" s="98" t="s">
        <v>254</v>
      </c>
      <c r="B31" s="101" t="s">
        <v>67</v>
      </c>
      <c r="C31" s="105" t="s">
        <v>105</v>
      </c>
      <c r="D31" s="105"/>
      <c r="E31" s="105"/>
      <c r="F31" s="105"/>
      <c r="G31" s="100">
        <f>SUM(G30)</f>
        <v>30000000</v>
      </c>
      <c r="H31" s="100"/>
      <c r="I31" s="100">
        <f>SUM(I30)</f>
        <v>30000000</v>
      </c>
      <c r="J31" s="100"/>
    </row>
    <row r="32" spans="1:11" ht="24.75" customHeight="1" x14ac:dyDescent="0.25">
      <c r="A32" s="95" t="s">
        <v>255</v>
      </c>
      <c r="B32" s="89" t="s">
        <v>203</v>
      </c>
      <c r="C32" s="322" t="s">
        <v>204</v>
      </c>
      <c r="D32" s="322"/>
      <c r="E32" s="322"/>
      <c r="F32" s="322"/>
      <c r="G32" s="88"/>
      <c r="H32" s="88"/>
      <c r="I32" s="88"/>
      <c r="J32" s="22"/>
    </row>
    <row r="33" spans="1:987" x14ac:dyDescent="0.25">
      <c r="A33" s="98" t="s">
        <v>222</v>
      </c>
      <c r="B33" s="99" t="s">
        <v>235</v>
      </c>
      <c r="C33" s="323" t="s">
        <v>111</v>
      </c>
      <c r="D33" s="323"/>
      <c r="E33" s="323"/>
      <c r="F33" s="323"/>
      <c r="G33" s="100">
        <f>SUM(G32)</f>
        <v>0</v>
      </c>
      <c r="H33" s="100"/>
      <c r="I33" s="100"/>
      <c r="J33" s="100"/>
    </row>
    <row r="34" spans="1:987" x14ac:dyDescent="0.25">
      <c r="A34" s="95" t="s">
        <v>223</v>
      </c>
      <c r="B34" s="89" t="s">
        <v>236</v>
      </c>
      <c r="C34" s="91" t="s">
        <v>140</v>
      </c>
      <c r="D34" s="91"/>
      <c r="E34" s="91"/>
      <c r="F34" s="91"/>
      <c r="G34" s="107">
        <f>[1]Bev.Önk.!$F$88</f>
        <v>0</v>
      </c>
      <c r="H34" s="88"/>
      <c r="I34" s="88"/>
      <c r="J34" s="22"/>
    </row>
    <row r="35" spans="1:987" s="92" customFormat="1" ht="28.9" customHeight="1" x14ac:dyDescent="0.2">
      <c r="A35" s="98" t="s">
        <v>345</v>
      </c>
      <c r="B35" s="99" t="s">
        <v>114</v>
      </c>
      <c r="C35" s="323" t="s">
        <v>115</v>
      </c>
      <c r="D35" s="323"/>
      <c r="E35" s="323"/>
      <c r="F35" s="323"/>
      <c r="G35" s="100">
        <f>SUM(G34)</f>
        <v>0</v>
      </c>
      <c r="H35" s="100"/>
      <c r="I35" s="100"/>
      <c r="J35" s="100"/>
    </row>
    <row r="36" spans="1:987" ht="37.15" customHeight="1" x14ac:dyDescent="0.25">
      <c r="A36" s="98" t="s">
        <v>244</v>
      </c>
      <c r="B36" s="104" t="s">
        <v>237</v>
      </c>
      <c r="C36" s="323" t="s">
        <v>205</v>
      </c>
      <c r="D36" s="323"/>
      <c r="E36" s="323"/>
      <c r="F36" s="323"/>
      <c r="G36" s="100">
        <f>G15+G17+G22+G29+G31+G33+G35</f>
        <v>809187565</v>
      </c>
      <c r="H36" s="100">
        <f>H15+H17+H22</f>
        <v>749062434</v>
      </c>
      <c r="I36" s="100">
        <f>I35+I33+I29+I31</f>
        <v>60125131</v>
      </c>
      <c r="J36" s="100"/>
      <c r="K36" s="93"/>
    </row>
    <row r="37" spans="1:987" ht="13.9" x14ac:dyDescent="0.25">
      <c r="A37" s="96"/>
    </row>
    <row r="38" spans="1:987" ht="22.15" customHeight="1" x14ac:dyDescent="0.25">
      <c r="A38" s="337" t="s">
        <v>238</v>
      </c>
      <c r="B38" s="337"/>
      <c r="C38" s="337"/>
      <c r="D38" s="337"/>
      <c r="E38" s="337"/>
      <c r="F38" s="337"/>
      <c r="G38" s="337"/>
      <c r="H38" s="337"/>
      <c r="I38" s="337"/>
      <c r="J38" s="337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  <c r="IQ38" s="86"/>
      <c r="IR38" s="86"/>
      <c r="IS38" s="86"/>
      <c r="IT38" s="86"/>
      <c r="IU38" s="86"/>
      <c r="IV38" s="86"/>
      <c r="IW38" s="86"/>
      <c r="IX38" s="86"/>
      <c r="IY38" s="86"/>
      <c r="IZ38" s="86"/>
      <c r="JA38" s="86"/>
      <c r="JB38" s="86"/>
      <c r="JC38" s="86"/>
      <c r="JD38" s="86"/>
      <c r="JE38" s="86"/>
      <c r="JF38" s="86"/>
      <c r="JG38" s="86"/>
      <c r="JH38" s="86"/>
      <c r="JI38" s="86"/>
      <c r="JJ38" s="86"/>
      <c r="JK38" s="86"/>
      <c r="JL38" s="86"/>
      <c r="JM38" s="86"/>
      <c r="JN38" s="86"/>
      <c r="JO38" s="86"/>
      <c r="JP38" s="86"/>
      <c r="JQ38" s="86"/>
      <c r="JR38" s="86"/>
      <c r="JS38" s="86"/>
      <c r="JT38" s="86"/>
      <c r="JU38" s="86"/>
      <c r="JV38" s="86"/>
      <c r="JW38" s="86"/>
      <c r="JX38" s="86"/>
      <c r="JY38" s="86"/>
      <c r="JZ38" s="86"/>
      <c r="KA38" s="86"/>
      <c r="KB38" s="86"/>
      <c r="KC38" s="86"/>
      <c r="KD38" s="86"/>
      <c r="KE38" s="86"/>
      <c r="KF38" s="86"/>
      <c r="KG38" s="86"/>
      <c r="KH38" s="86"/>
      <c r="KI38" s="86"/>
      <c r="KJ38" s="86"/>
      <c r="KK38" s="86"/>
      <c r="KL38" s="86"/>
      <c r="KM38" s="86"/>
      <c r="KN38" s="86"/>
      <c r="KO38" s="86"/>
      <c r="KP38" s="86"/>
      <c r="KQ38" s="86"/>
      <c r="KR38" s="86"/>
      <c r="KS38" s="86"/>
      <c r="KT38" s="86"/>
      <c r="KU38" s="86"/>
      <c r="KV38" s="86"/>
      <c r="KW38" s="86"/>
      <c r="KX38" s="86"/>
      <c r="KY38" s="86"/>
      <c r="KZ38" s="86"/>
      <c r="LA38" s="86"/>
      <c r="LB38" s="86"/>
      <c r="LC38" s="86"/>
      <c r="LD38" s="86"/>
      <c r="LE38" s="86"/>
      <c r="LF38" s="86"/>
      <c r="LG38" s="86"/>
      <c r="LH38" s="86"/>
      <c r="LI38" s="86"/>
      <c r="LJ38" s="86"/>
      <c r="LK38" s="86"/>
      <c r="LL38" s="86"/>
      <c r="LM38" s="86"/>
      <c r="LN38" s="86"/>
      <c r="LO38" s="86"/>
      <c r="LP38" s="86"/>
      <c r="LQ38" s="86"/>
      <c r="LR38" s="86"/>
      <c r="LS38" s="86"/>
      <c r="LT38" s="86"/>
      <c r="LU38" s="86"/>
      <c r="LV38" s="86"/>
      <c r="LW38" s="86"/>
      <c r="LX38" s="86"/>
      <c r="LY38" s="86"/>
      <c r="LZ38" s="86"/>
      <c r="MA38" s="86"/>
      <c r="MB38" s="86"/>
      <c r="MC38" s="86"/>
      <c r="MD38" s="86"/>
      <c r="ME38" s="86"/>
      <c r="MF38" s="86"/>
      <c r="MG38" s="86"/>
      <c r="MH38" s="86"/>
      <c r="MI38" s="86"/>
      <c r="MJ38" s="86"/>
      <c r="MK38" s="86"/>
      <c r="ML38" s="86"/>
      <c r="MM38" s="86"/>
      <c r="MN38" s="86"/>
      <c r="MO38" s="86"/>
      <c r="MP38" s="86"/>
      <c r="MQ38" s="86"/>
      <c r="MR38" s="86"/>
      <c r="MS38" s="86"/>
      <c r="MT38" s="86"/>
      <c r="MU38" s="86"/>
      <c r="MV38" s="86"/>
      <c r="MW38" s="86"/>
      <c r="MX38" s="86"/>
      <c r="MY38" s="86"/>
      <c r="MZ38" s="86"/>
      <c r="NA38" s="86"/>
      <c r="NB38" s="86"/>
      <c r="NC38" s="86"/>
      <c r="ND38" s="86"/>
      <c r="NE38" s="86"/>
      <c r="NF38" s="86"/>
      <c r="NG38" s="86"/>
      <c r="NH38" s="86"/>
      <c r="NI38" s="86"/>
      <c r="NJ38" s="86"/>
      <c r="NK38" s="86"/>
      <c r="NL38" s="86"/>
      <c r="NM38" s="86"/>
      <c r="NN38" s="86"/>
      <c r="NO38" s="86"/>
      <c r="NP38" s="86"/>
      <c r="NQ38" s="86"/>
      <c r="NR38" s="86"/>
      <c r="NS38" s="86"/>
      <c r="NT38" s="86"/>
      <c r="NU38" s="86"/>
      <c r="NV38" s="86"/>
      <c r="NW38" s="86"/>
      <c r="NX38" s="86"/>
      <c r="NY38" s="86"/>
      <c r="NZ38" s="86"/>
      <c r="OA38" s="86"/>
      <c r="OB38" s="86"/>
      <c r="OC38" s="86"/>
      <c r="OD38" s="86"/>
      <c r="OE38" s="86"/>
      <c r="OF38" s="86"/>
      <c r="OG38" s="86"/>
      <c r="OH38" s="86"/>
      <c r="OI38" s="86"/>
      <c r="OJ38" s="86"/>
      <c r="OK38" s="86"/>
      <c r="OL38" s="86"/>
      <c r="OM38" s="86"/>
      <c r="ON38" s="86"/>
      <c r="OO38" s="86"/>
      <c r="OP38" s="86"/>
      <c r="OQ38" s="86"/>
      <c r="OR38" s="86"/>
      <c r="OS38" s="86"/>
      <c r="OT38" s="86"/>
      <c r="OU38" s="86"/>
      <c r="OV38" s="86"/>
      <c r="OW38" s="86"/>
      <c r="OX38" s="86"/>
      <c r="OY38" s="86"/>
      <c r="OZ38" s="86"/>
      <c r="PA38" s="86"/>
      <c r="PB38" s="86"/>
      <c r="PC38" s="86"/>
      <c r="PD38" s="86"/>
      <c r="PE38" s="86"/>
      <c r="PF38" s="86"/>
      <c r="PG38" s="86"/>
      <c r="PH38" s="86"/>
      <c r="PI38" s="86"/>
      <c r="PJ38" s="86"/>
      <c r="PK38" s="86"/>
      <c r="PL38" s="86"/>
      <c r="PM38" s="86"/>
      <c r="PN38" s="86"/>
      <c r="PO38" s="86"/>
      <c r="PP38" s="86"/>
      <c r="PQ38" s="86"/>
      <c r="PR38" s="86"/>
      <c r="PS38" s="86"/>
      <c r="PT38" s="86"/>
      <c r="PU38" s="86"/>
      <c r="PV38" s="86"/>
      <c r="PW38" s="86"/>
      <c r="PX38" s="86"/>
      <c r="PY38" s="86"/>
      <c r="PZ38" s="86"/>
      <c r="QA38" s="86"/>
      <c r="QB38" s="86"/>
      <c r="QC38" s="86"/>
      <c r="QD38" s="86"/>
      <c r="QE38" s="86"/>
      <c r="QF38" s="86"/>
      <c r="QG38" s="86"/>
      <c r="QH38" s="86"/>
      <c r="QI38" s="86"/>
      <c r="QJ38" s="86"/>
      <c r="QK38" s="86"/>
      <c r="QL38" s="86"/>
      <c r="QM38" s="86"/>
      <c r="QN38" s="86"/>
      <c r="QO38" s="86"/>
      <c r="QP38" s="86"/>
      <c r="QQ38" s="86"/>
      <c r="QR38" s="86"/>
      <c r="QS38" s="86"/>
      <c r="QT38" s="86"/>
      <c r="QU38" s="86"/>
      <c r="QV38" s="86"/>
      <c r="QW38" s="86"/>
      <c r="QX38" s="86"/>
      <c r="QY38" s="86"/>
      <c r="QZ38" s="86"/>
      <c r="RA38" s="86"/>
      <c r="RB38" s="86"/>
      <c r="RC38" s="86"/>
      <c r="RD38" s="86"/>
      <c r="RE38" s="86"/>
      <c r="RF38" s="86"/>
      <c r="RG38" s="86"/>
      <c r="RH38" s="86"/>
      <c r="RI38" s="86"/>
      <c r="RJ38" s="86"/>
      <c r="RK38" s="86"/>
      <c r="RL38" s="86"/>
      <c r="RM38" s="86"/>
      <c r="RN38" s="86"/>
      <c r="RO38" s="86"/>
      <c r="RP38" s="86"/>
      <c r="RQ38" s="86"/>
      <c r="RR38" s="86"/>
      <c r="RS38" s="86"/>
      <c r="RT38" s="86"/>
      <c r="RU38" s="86"/>
      <c r="RV38" s="86"/>
      <c r="RW38" s="86"/>
      <c r="RX38" s="86"/>
      <c r="RY38" s="86"/>
      <c r="RZ38" s="86"/>
      <c r="SA38" s="86"/>
      <c r="SB38" s="86"/>
      <c r="SC38" s="86"/>
      <c r="SD38" s="86"/>
      <c r="SE38" s="86"/>
      <c r="SF38" s="86"/>
      <c r="SG38" s="86"/>
      <c r="SH38" s="86"/>
      <c r="SI38" s="86"/>
      <c r="SJ38" s="86"/>
      <c r="SK38" s="86"/>
      <c r="SL38" s="86"/>
      <c r="SM38" s="86"/>
      <c r="SN38" s="86"/>
      <c r="SO38" s="86"/>
      <c r="SP38" s="86"/>
      <c r="SQ38" s="86"/>
      <c r="SR38" s="86"/>
      <c r="SS38" s="86"/>
      <c r="ST38" s="86"/>
      <c r="SU38" s="86"/>
      <c r="SV38" s="86"/>
      <c r="SW38" s="86"/>
      <c r="SX38" s="86"/>
      <c r="SY38" s="86"/>
      <c r="SZ38" s="86"/>
      <c r="TA38" s="86"/>
      <c r="TB38" s="86"/>
      <c r="TC38" s="86"/>
      <c r="TD38" s="86"/>
      <c r="TE38" s="86"/>
      <c r="TF38" s="86"/>
      <c r="TG38" s="86"/>
      <c r="TH38" s="86"/>
      <c r="TI38" s="86"/>
      <c r="TJ38" s="86"/>
      <c r="TK38" s="86"/>
      <c r="TL38" s="86"/>
      <c r="TM38" s="86"/>
      <c r="TN38" s="86"/>
      <c r="TO38" s="86"/>
      <c r="TP38" s="86"/>
      <c r="TQ38" s="86"/>
      <c r="TR38" s="86"/>
      <c r="TS38" s="86"/>
      <c r="TT38" s="86"/>
      <c r="TU38" s="86"/>
      <c r="TV38" s="86"/>
      <c r="TW38" s="86"/>
      <c r="TX38" s="86"/>
      <c r="TY38" s="86"/>
      <c r="TZ38" s="86"/>
      <c r="UA38" s="86"/>
      <c r="UB38" s="86"/>
      <c r="UC38" s="86"/>
      <c r="UD38" s="86"/>
      <c r="UE38" s="86"/>
      <c r="UF38" s="86"/>
      <c r="UG38" s="86"/>
      <c r="UH38" s="86"/>
      <c r="UI38" s="86"/>
      <c r="UJ38" s="86"/>
      <c r="UK38" s="86"/>
      <c r="UL38" s="86"/>
      <c r="UM38" s="86"/>
      <c r="UN38" s="86"/>
      <c r="UO38" s="86"/>
      <c r="UP38" s="86"/>
      <c r="UQ38" s="86"/>
      <c r="UR38" s="86"/>
      <c r="US38" s="86"/>
      <c r="UT38" s="86"/>
      <c r="UU38" s="86"/>
      <c r="UV38" s="86"/>
      <c r="UW38" s="86"/>
      <c r="UX38" s="86"/>
      <c r="UY38" s="86"/>
      <c r="UZ38" s="86"/>
      <c r="VA38" s="86"/>
      <c r="VB38" s="86"/>
      <c r="VC38" s="86"/>
      <c r="VD38" s="86"/>
      <c r="VE38" s="86"/>
      <c r="VF38" s="86"/>
      <c r="VG38" s="86"/>
      <c r="VH38" s="86"/>
      <c r="VI38" s="86"/>
      <c r="VJ38" s="86"/>
      <c r="VK38" s="86"/>
      <c r="VL38" s="86"/>
      <c r="VM38" s="86"/>
      <c r="VN38" s="86"/>
      <c r="VO38" s="86"/>
      <c r="VP38" s="86"/>
      <c r="VQ38" s="86"/>
      <c r="VR38" s="86"/>
      <c r="VS38" s="86"/>
      <c r="VT38" s="86"/>
      <c r="VU38" s="86"/>
      <c r="VV38" s="86"/>
      <c r="VW38" s="86"/>
      <c r="VX38" s="86"/>
      <c r="VY38" s="86"/>
      <c r="VZ38" s="86"/>
      <c r="WA38" s="86"/>
      <c r="WB38" s="86"/>
      <c r="WC38" s="86"/>
      <c r="WD38" s="86"/>
      <c r="WE38" s="86"/>
      <c r="WF38" s="86"/>
      <c r="WG38" s="86"/>
      <c r="WH38" s="86"/>
      <c r="WI38" s="86"/>
      <c r="WJ38" s="86"/>
      <c r="WK38" s="86"/>
      <c r="WL38" s="86"/>
      <c r="WM38" s="86"/>
      <c r="WN38" s="86"/>
      <c r="WO38" s="86"/>
      <c r="WP38" s="86"/>
      <c r="WQ38" s="86"/>
      <c r="WR38" s="86"/>
      <c r="WS38" s="86"/>
      <c r="WT38" s="86"/>
      <c r="WU38" s="86"/>
      <c r="WV38" s="86"/>
      <c r="WW38" s="86"/>
      <c r="WX38" s="86"/>
      <c r="WY38" s="86"/>
      <c r="WZ38" s="86"/>
      <c r="XA38" s="86"/>
      <c r="XB38" s="86"/>
      <c r="XC38" s="86"/>
      <c r="XD38" s="86"/>
      <c r="XE38" s="86"/>
      <c r="XF38" s="86"/>
      <c r="XG38" s="86"/>
      <c r="XH38" s="86"/>
      <c r="XI38" s="86"/>
      <c r="XJ38" s="86"/>
      <c r="XK38" s="86"/>
      <c r="XL38" s="86"/>
      <c r="XM38" s="86"/>
      <c r="XN38" s="86"/>
      <c r="XO38" s="86"/>
      <c r="XP38" s="86"/>
      <c r="XQ38" s="86"/>
      <c r="XR38" s="86"/>
      <c r="XS38" s="86"/>
      <c r="XT38" s="86"/>
      <c r="XU38" s="86"/>
      <c r="XV38" s="86"/>
      <c r="XW38" s="86"/>
      <c r="XX38" s="86"/>
      <c r="XY38" s="86"/>
      <c r="XZ38" s="86"/>
      <c r="YA38" s="86"/>
      <c r="YB38" s="86"/>
      <c r="YC38" s="86"/>
      <c r="YD38" s="86"/>
      <c r="YE38" s="86"/>
      <c r="YF38" s="86"/>
      <c r="YG38" s="86"/>
      <c r="YH38" s="86"/>
      <c r="YI38" s="86"/>
      <c r="YJ38" s="86"/>
      <c r="YK38" s="86"/>
      <c r="YL38" s="86"/>
      <c r="YM38" s="86"/>
      <c r="YN38" s="86"/>
      <c r="YO38" s="86"/>
      <c r="YP38" s="86"/>
      <c r="YQ38" s="86"/>
      <c r="YR38" s="86"/>
      <c r="YS38" s="86"/>
      <c r="YT38" s="86"/>
      <c r="YU38" s="86"/>
      <c r="YV38" s="86"/>
      <c r="YW38" s="86"/>
      <c r="YX38" s="86"/>
      <c r="YY38" s="86"/>
      <c r="YZ38" s="86"/>
      <c r="ZA38" s="86"/>
      <c r="ZB38" s="86"/>
      <c r="ZC38" s="86"/>
      <c r="ZD38" s="86"/>
      <c r="ZE38" s="86"/>
      <c r="ZF38" s="86"/>
      <c r="ZG38" s="86"/>
      <c r="ZH38" s="86"/>
      <c r="ZI38" s="86"/>
      <c r="ZJ38" s="86"/>
      <c r="ZK38" s="86"/>
      <c r="ZL38" s="86"/>
      <c r="ZM38" s="86"/>
      <c r="ZN38" s="86"/>
      <c r="ZO38" s="86"/>
      <c r="ZP38" s="86"/>
      <c r="ZQ38" s="86"/>
      <c r="ZR38" s="86"/>
      <c r="ZS38" s="86"/>
      <c r="ZT38" s="86"/>
      <c r="ZU38" s="86"/>
      <c r="ZV38" s="86"/>
      <c r="ZW38" s="86"/>
      <c r="ZX38" s="86"/>
      <c r="ZY38" s="86"/>
      <c r="ZZ38" s="86"/>
      <c r="AAA38" s="86"/>
      <c r="AAB38" s="86"/>
      <c r="AAC38" s="86"/>
      <c r="AAD38" s="86"/>
      <c r="AAE38" s="86"/>
      <c r="AAF38" s="86"/>
      <c r="AAG38" s="86"/>
      <c r="AAH38" s="86"/>
      <c r="AAI38" s="86"/>
      <c r="AAJ38" s="86"/>
      <c r="AAK38" s="86"/>
      <c r="AAL38" s="86"/>
      <c r="AAM38" s="86"/>
      <c r="AAN38" s="86"/>
      <c r="AAO38" s="86"/>
      <c r="AAP38" s="86"/>
      <c r="AAQ38" s="86"/>
      <c r="AAR38" s="86"/>
      <c r="AAS38" s="86"/>
      <c r="AAT38" s="86"/>
      <c r="AAU38" s="86"/>
      <c r="AAV38" s="86"/>
      <c r="AAW38" s="86"/>
      <c r="AAX38" s="86"/>
      <c r="AAY38" s="86"/>
      <c r="AAZ38" s="86"/>
      <c r="ABA38" s="86"/>
      <c r="ABB38" s="86"/>
      <c r="ABC38" s="86"/>
      <c r="ABD38" s="86"/>
      <c r="ABE38" s="86"/>
      <c r="ABF38" s="86"/>
      <c r="ABG38" s="86"/>
      <c r="ABH38" s="86"/>
      <c r="ABI38" s="86"/>
      <c r="ABJ38" s="86"/>
      <c r="ABK38" s="86"/>
      <c r="ABL38" s="86"/>
      <c r="ABM38" s="86"/>
      <c r="ABN38" s="86"/>
      <c r="ABO38" s="86"/>
      <c r="ABP38" s="86"/>
      <c r="ABQ38" s="86"/>
      <c r="ABR38" s="86"/>
      <c r="ABS38" s="86"/>
      <c r="ABT38" s="86"/>
      <c r="ABU38" s="86"/>
      <c r="ABV38" s="86"/>
      <c r="ABW38" s="86"/>
      <c r="ABX38" s="86"/>
      <c r="ABY38" s="86"/>
      <c r="ABZ38" s="86"/>
      <c r="ACA38" s="86"/>
      <c r="ACB38" s="86"/>
      <c r="ACC38" s="86"/>
      <c r="ACD38" s="86"/>
      <c r="ACE38" s="86"/>
      <c r="ACF38" s="86"/>
      <c r="ACG38" s="86"/>
      <c r="ACH38" s="86"/>
      <c r="ACI38" s="86"/>
      <c r="ACJ38" s="86"/>
      <c r="ACK38" s="86"/>
      <c r="ACL38" s="86"/>
      <c r="ACM38" s="86"/>
      <c r="ACN38" s="86"/>
      <c r="ACO38" s="86"/>
      <c r="ACP38" s="86"/>
      <c r="ACQ38" s="86"/>
      <c r="ACR38" s="86"/>
      <c r="ACS38" s="86"/>
      <c r="ACT38" s="86"/>
      <c r="ACU38" s="86"/>
      <c r="ACV38" s="86"/>
      <c r="ACW38" s="86"/>
      <c r="ACX38" s="86"/>
      <c r="ACY38" s="86"/>
      <c r="ACZ38" s="86"/>
      <c r="ADA38" s="86"/>
      <c r="ADB38" s="86"/>
      <c r="ADC38" s="86"/>
      <c r="ADD38" s="86"/>
      <c r="ADE38" s="86"/>
      <c r="ADF38" s="86"/>
      <c r="ADG38" s="86"/>
      <c r="ADH38" s="86"/>
      <c r="ADI38" s="86"/>
      <c r="ADJ38" s="86"/>
      <c r="ADK38" s="86"/>
      <c r="ADL38" s="86"/>
      <c r="ADM38" s="86"/>
      <c r="ADN38" s="86"/>
      <c r="ADO38" s="86"/>
      <c r="ADP38" s="86"/>
      <c r="ADQ38" s="86"/>
      <c r="ADR38" s="86"/>
      <c r="ADS38" s="86"/>
      <c r="ADT38" s="86"/>
      <c r="ADU38" s="86"/>
      <c r="ADV38" s="86"/>
      <c r="ADW38" s="86"/>
      <c r="ADX38" s="86"/>
      <c r="ADY38" s="86"/>
      <c r="ADZ38" s="86"/>
      <c r="AEA38" s="86"/>
      <c r="AEB38" s="86"/>
      <c r="AEC38" s="86"/>
      <c r="AED38" s="86"/>
      <c r="AEE38" s="86"/>
      <c r="AEF38" s="86"/>
      <c r="AEG38" s="86"/>
      <c r="AEH38" s="86"/>
      <c r="AEI38" s="86"/>
      <c r="AEJ38" s="86"/>
      <c r="AEK38" s="86"/>
      <c r="AEL38" s="86"/>
      <c r="AEM38" s="86"/>
      <c r="AEN38" s="86"/>
      <c r="AEO38" s="86"/>
      <c r="AEP38" s="86"/>
      <c r="AEQ38" s="86"/>
      <c r="AER38" s="86"/>
      <c r="AES38" s="86"/>
      <c r="AET38" s="86"/>
      <c r="AEU38" s="86"/>
      <c r="AEV38" s="86"/>
      <c r="AEW38" s="86"/>
      <c r="AEX38" s="86"/>
      <c r="AEY38" s="86"/>
      <c r="AEZ38" s="86"/>
      <c r="AFA38" s="86"/>
      <c r="AFB38" s="86"/>
      <c r="AFC38" s="86"/>
      <c r="AFD38" s="86"/>
      <c r="AFE38" s="86"/>
      <c r="AFF38" s="86"/>
      <c r="AFG38" s="86"/>
      <c r="AFH38" s="86"/>
      <c r="AFI38" s="86"/>
      <c r="AFJ38" s="86"/>
      <c r="AFK38" s="86"/>
      <c r="AFL38" s="86"/>
      <c r="AFM38" s="86"/>
      <c r="AFN38" s="86"/>
      <c r="AFO38" s="86"/>
      <c r="AFP38" s="86"/>
      <c r="AFQ38" s="86"/>
      <c r="AFR38" s="86"/>
      <c r="AFS38" s="86"/>
      <c r="AFT38" s="86"/>
      <c r="AFU38" s="86"/>
      <c r="AFV38" s="86"/>
      <c r="AFW38" s="86"/>
      <c r="AFX38" s="86"/>
      <c r="AFY38" s="86"/>
      <c r="AFZ38" s="86"/>
      <c r="AGA38" s="86"/>
      <c r="AGB38" s="86"/>
      <c r="AGC38" s="86"/>
      <c r="AGD38" s="86"/>
      <c r="AGE38" s="86"/>
      <c r="AGF38" s="86"/>
      <c r="AGG38" s="86"/>
      <c r="AGH38" s="86"/>
      <c r="AGI38" s="86"/>
      <c r="AGJ38" s="86"/>
      <c r="AGK38" s="86"/>
      <c r="AGL38" s="86"/>
      <c r="AGM38" s="86"/>
      <c r="AGN38" s="86"/>
      <c r="AGO38" s="86"/>
      <c r="AGP38" s="86"/>
      <c r="AGQ38" s="86"/>
      <c r="AGR38" s="86"/>
      <c r="AGS38" s="86"/>
      <c r="AGT38" s="86"/>
      <c r="AGU38" s="86"/>
      <c r="AGV38" s="86"/>
      <c r="AGW38" s="86"/>
      <c r="AGX38" s="86"/>
      <c r="AGY38" s="86"/>
      <c r="AGZ38" s="86"/>
      <c r="AHA38" s="86"/>
      <c r="AHB38" s="86"/>
      <c r="AHC38" s="86"/>
      <c r="AHD38" s="86"/>
      <c r="AHE38" s="86"/>
      <c r="AHF38" s="86"/>
      <c r="AHG38" s="86"/>
      <c r="AHH38" s="86"/>
      <c r="AHI38" s="86"/>
      <c r="AHJ38" s="86"/>
      <c r="AHK38" s="86"/>
      <c r="AHL38" s="86"/>
      <c r="AHM38" s="86"/>
      <c r="AHN38" s="86"/>
      <c r="AHO38" s="86"/>
      <c r="AHP38" s="86"/>
      <c r="AHQ38" s="86"/>
      <c r="AHR38" s="86"/>
      <c r="AHS38" s="86"/>
      <c r="AHT38" s="86"/>
      <c r="AHU38" s="86"/>
      <c r="AHV38" s="86"/>
      <c r="AHW38" s="86"/>
      <c r="AHX38" s="86"/>
      <c r="AHY38" s="86"/>
      <c r="AHZ38" s="86"/>
      <c r="AIA38" s="86"/>
      <c r="AIB38" s="86"/>
      <c r="AIC38" s="86"/>
      <c r="AID38" s="86"/>
      <c r="AIE38" s="86"/>
      <c r="AIF38" s="86"/>
      <c r="AIG38" s="86"/>
      <c r="AIH38" s="86"/>
      <c r="AII38" s="86"/>
      <c r="AIJ38" s="86"/>
      <c r="AIK38" s="86"/>
      <c r="AIL38" s="86"/>
      <c r="AIM38" s="86"/>
      <c r="AIN38" s="86"/>
      <c r="AIO38" s="86"/>
      <c r="AIP38" s="86"/>
      <c r="AIQ38" s="86"/>
      <c r="AIR38" s="86"/>
      <c r="AIS38" s="86"/>
      <c r="AIT38" s="86"/>
      <c r="AIU38" s="86"/>
      <c r="AIV38" s="86"/>
      <c r="AIW38" s="86"/>
      <c r="AIX38" s="86"/>
      <c r="AIY38" s="86"/>
      <c r="AIZ38" s="86"/>
      <c r="AJA38" s="86"/>
      <c r="AJB38" s="86"/>
      <c r="AJC38" s="86"/>
      <c r="AJD38" s="86"/>
      <c r="AJE38" s="86"/>
      <c r="AJF38" s="86"/>
      <c r="AJG38" s="86"/>
      <c r="AJH38" s="86"/>
      <c r="AJI38" s="86"/>
      <c r="AJJ38" s="86"/>
      <c r="AJK38" s="86"/>
      <c r="AJL38" s="86"/>
      <c r="AJM38" s="86"/>
      <c r="AJN38" s="86"/>
      <c r="AJO38" s="86"/>
      <c r="AJP38" s="86"/>
      <c r="AJQ38" s="86"/>
      <c r="AJR38" s="86"/>
      <c r="AJS38" s="86"/>
      <c r="AJT38" s="86"/>
      <c r="AJU38" s="86"/>
      <c r="AJV38" s="86"/>
      <c r="AJW38" s="86"/>
      <c r="AJX38" s="86"/>
      <c r="AJY38" s="86"/>
      <c r="AJZ38" s="86"/>
      <c r="AKA38" s="86"/>
      <c r="AKB38" s="86"/>
      <c r="AKC38" s="86"/>
      <c r="AKD38" s="86"/>
      <c r="AKE38" s="86"/>
      <c r="AKF38" s="86"/>
      <c r="AKG38" s="86"/>
      <c r="AKH38" s="86"/>
      <c r="AKI38" s="86"/>
      <c r="AKJ38" s="86"/>
      <c r="AKK38" s="86"/>
      <c r="AKL38" s="86"/>
      <c r="AKM38" s="86"/>
      <c r="AKN38" s="86"/>
      <c r="AKO38" s="86"/>
      <c r="AKP38" s="86"/>
      <c r="AKQ38" s="86"/>
      <c r="AKR38" s="86"/>
      <c r="AKS38" s="86"/>
      <c r="AKT38" s="86"/>
      <c r="AKU38" s="86"/>
      <c r="AKV38" s="86"/>
      <c r="AKW38" s="86"/>
      <c r="AKX38" s="86"/>
      <c r="AKY38" s="86"/>
    </row>
    <row r="39" spans="1:987" ht="22.15" customHeight="1" x14ac:dyDescent="0.25">
      <c r="A39" s="318" t="s">
        <v>185</v>
      </c>
      <c r="B39" s="319" t="s">
        <v>109</v>
      </c>
      <c r="C39" s="320" t="s">
        <v>206</v>
      </c>
      <c r="D39" s="320"/>
      <c r="E39" s="320"/>
      <c r="F39" s="320"/>
      <c r="G39" s="321" t="s">
        <v>186</v>
      </c>
      <c r="H39" s="333" t="s">
        <v>330</v>
      </c>
      <c r="I39" s="334"/>
      <c r="J39" s="335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  <c r="IR39" s="86"/>
      <c r="IS39" s="86"/>
      <c r="IT39" s="86"/>
      <c r="IU39" s="86"/>
      <c r="IV39" s="86"/>
      <c r="IW39" s="86"/>
      <c r="IX39" s="86"/>
      <c r="IY39" s="86"/>
      <c r="IZ39" s="86"/>
      <c r="JA39" s="86"/>
      <c r="JB39" s="86"/>
      <c r="JC39" s="86"/>
      <c r="JD39" s="86"/>
      <c r="JE39" s="86"/>
      <c r="JF39" s="86"/>
      <c r="JG39" s="86"/>
      <c r="JH39" s="86"/>
      <c r="JI39" s="86"/>
      <c r="JJ39" s="86"/>
      <c r="JK39" s="86"/>
      <c r="JL39" s="86"/>
      <c r="JM39" s="86"/>
      <c r="JN39" s="86"/>
      <c r="JO39" s="86"/>
      <c r="JP39" s="86"/>
      <c r="JQ39" s="86"/>
      <c r="JR39" s="86"/>
      <c r="JS39" s="86"/>
      <c r="JT39" s="86"/>
      <c r="JU39" s="86"/>
      <c r="JV39" s="86"/>
      <c r="JW39" s="86"/>
      <c r="JX39" s="86"/>
      <c r="JY39" s="86"/>
      <c r="JZ39" s="86"/>
      <c r="KA39" s="86"/>
      <c r="KB39" s="86"/>
      <c r="KC39" s="86"/>
      <c r="KD39" s="86"/>
      <c r="KE39" s="86"/>
      <c r="KF39" s="86"/>
      <c r="KG39" s="86"/>
      <c r="KH39" s="86"/>
      <c r="KI39" s="86"/>
      <c r="KJ39" s="86"/>
      <c r="KK39" s="86"/>
      <c r="KL39" s="86"/>
      <c r="KM39" s="86"/>
      <c r="KN39" s="86"/>
      <c r="KO39" s="86"/>
      <c r="KP39" s="86"/>
      <c r="KQ39" s="86"/>
      <c r="KR39" s="86"/>
      <c r="KS39" s="86"/>
      <c r="KT39" s="86"/>
      <c r="KU39" s="86"/>
      <c r="KV39" s="86"/>
      <c r="KW39" s="86"/>
      <c r="KX39" s="86"/>
      <c r="KY39" s="86"/>
      <c r="KZ39" s="86"/>
      <c r="LA39" s="86"/>
      <c r="LB39" s="86"/>
      <c r="LC39" s="86"/>
      <c r="LD39" s="86"/>
      <c r="LE39" s="86"/>
      <c r="LF39" s="86"/>
      <c r="LG39" s="86"/>
      <c r="LH39" s="86"/>
      <c r="LI39" s="86"/>
      <c r="LJ39" s="86"/>
      <c r="LK39" s="86"/>
      <c r="LL39" s="86"/>
      <c r="LM39" s="86"/>
      <c r="LN39" s="86"/>
      <c r="LO39" s="86"/>
      <c r="LP39" s="86"/>
      <c r="LQ39" s="86"/>
      <c r="LR39" s="86"/>
      <c r="LS39" s="86"/>
      <c r="LT39" s="86"/>
      <c r="LU39" s="86"/>
      <c r="LV39" s="86"/>
      <c r="LW39" s="86"/>
      <c r="LX39" s="86"/>
      <c r="LY39" s="86"/>
      <c r="LZ39" s="86"/>
      <c r="MA39" s="86"/>
      <c r="MB39" s="86"/>
      <c r="MC39" s="86"/>
      <c r="MD39" s="86"/>
      <c r="ME39" s="86"/>
      <c r="MF39" s="86"/>
      <c r="MG39" s="86"/>
      <c r="MH39" s="86"/>
      <c r="MI39" s="86"/>
      <c r="MJ39" s="86"/>
      <c r="MK39" s="86"/>
      <c r="ML39" s="86"/>
      <c r="MM39" s="86"/>
      <c r="MN39" s="86"/>
      <c r="MO39" s="86"/>
      <c r="MP39" s="86"/>
      <c r="MQ39" s="86"/>
      <c r="MR39" s="86"/>
      <c r="MS39" s="86"/>
      <c r="MT39" s="86"/>
      <c r="MU39" s="86"/>
      <c r="MV39" s="86"/>
      <c r="MW39" s="86"/>
      <c r="MX39" s="86"/>
      <c r="MY39" s="86"/>
      <c r="MZ39" s="86"/>
      <c r="NA39" s="86"/>
      <c r="NB39" s="86"/>
      <c r="NC39" s="86"/>
      <c r="ND39" s="86"/>
      <c r="NE39" s="86"/>
      <c r="NF39" s="86"/>
      <c r="NG39" s="86"/>
      <c r="NH39" s="86"/>
      <c r="NI39" s="86"/>
      <c r="NJ39" s="86"/>
      <c r="NK39" s="86"/>
      <c r="NL39" s="86"/>
      <c r="NM39" s="86"/>
      <c r="NN39" s="86"/>
      <c r="NO39" s="86"/>
      <c r="NP39" s="86"/>
      <c r="NQ39" s="86"/>
      <c r="NR39" s="86"/>
      <c r="NS39" s="86"/>
      <c r="NT39" s="86"/>
      <c r="NU39" s="86"/>
      <c r="NV39" s="86"/>
      <c r="NW39" s="86"/>
      <c r="NX39" s="86"/>
      <c r="NY39" s="86"/>
      <c r="NZ39" s="86"/>
      <c r="OA39" s="86"/>
      <c r="OB39" s="86"/>
      <c r="OC39" s="86"/>
      <c r="OD39" s="86"/>
      <c r="OE39" s="86"/>
      <c r="OF39" s="86"/>
      <c r="OG39" s="86"/>
      <c r="OH39" s="86"/>
      <c r="OI39" s="86"/>
      <c r="OJ39" s="86"/>
      <c r="OK39" s="86"/>
      <c r="OL39" s="86"/>
      <c r="OM39" s="86"/>
      <c r="ON39" s="86"/>
      <c r="OO39" s="86"/>
      <c r="OP39" s="86"/>
      <c r="OQ39" s="86"/>
      <c r="OR39" s="86"/>
      <c r="OS39" s="86"/>
      <c r="OT39" s="86"/>
      <c r="OU39" s="86"/>
      <c r="OV39" s="86"/>
      <c r="OW39" s="86"/>
      <c r="OX39" s="86"/>
      <c r="OY39" s="86"/>
      <c r="OZ39" s="86"/>
      <c r="PA39" s="86"/>
      <c r="PB39" s="86"/>
      <c r="PC39" s="86"/>
      <c r="PD39" s="86"/>
      <c r="PE39" s="86"/>
      <c r="PF39" s="86"/>
      <c r="PG39" s="86"/>
      <c r="PH39" s="86"/>
      <c r="PI39" s="86"/>
      <c r="PJ39" s="86"/>
      <c r="PK39" s="86"/>
      <c r="PL39" s="86"/>
      <c r="PM39" s="86"/>
      <c r="PN39" s="86"/>
      <c r="PO39" s="86"/>
      <c r="PP39" s="86"/>
      <c r="PQ39" s="86"/>
      <c r="PR39" s="86"/>
      <c r="PS39" s="86"/>
      <c r="PT39" s="86"/>
      <c r="PU39" s="86"/>
      <c r="PV39" s="86"/>
      <c r="PW39" s="86"/>
      <c r="PX39" s="86"/>
      <c r="PY39" s="86"/>
      <c r="PZ39" s="86"/>
      <c r="QA39" s="86"/>
      <c r="QB39" s="86"/>
      <c r="QC39" s="86"/>
      <c r="QD39" s="86"/>
      <c r="QE39" s="86"/>
      <c r="QF39" s="86"/>
      <c r="QG39" s="86"/>
      <c r="QH39" s="86"/>
      <c r="QI39" s="86"/>
      <c r="QJ39" s="86"/>
      <c r="QK39" s="86"/>
      <c r="QL39" s="86"/>
      <c r="QM39" s="86"/>
      <c r="QN39" s="86"/>
      <c r="QO39" s="86"/>
      <c r="QP39" s="86"/>
      <c r="QQ39" s="86"/>
      <c r="QR39" s="86"/>
      <c r="QS39" s="86"/>
      <c r="QT39" s="86"/>
      <c r="QU39" s="86"/>
      <c r="QV39" s="86"/>
      <c r="QW39" s="86"/>
      <c r="QX39" s="86"/>
      <c r="QY39" s="86"/>
      <c r="QZ39" s="86"/>
      <c r="RA39" s="86"/>
      <c r="RB39" s="86"/>
      <c r="RC39" s="86"/>
      <c r="RD39" s="86"/>
      <c r="RE39" s="86"/>
      <c r="RF39" s="86"/>
      <c r="RG39" s="86"/>
      <c r="RH39" s="86"/>
      <c r="RI39" s="86"/>
      <c r="RJ39" s="86"/>
      <c r="RK39" s="86"/>
      <c r="RL39" s="86"/>
      <c r="RM39" s="86"/>
      <c r="RN39" s="86"/>
      <c r="RO39" s="86"/>
      <c r="RP39" s="86"/>
      <c r="RQ39" s="86"/>
      <c r="RR39" s="86"/>
      <c r="RS39" s="86"/>
      <c r="RT39" s="86"/>
      <c r="RU39" s="86"/>
      <c r="RV39" s="86"/>
      <c r="RW39" s="86"/>
      <c r="RX39" s="86"/>
      <c r="RY39" s="86"/>
      <c r="RZ39" s="86"/>
      <c r="SA39" s="86"/>
      <c r="SB39" s="86"/>
      <c r="SC39" s="86"/>
      <c r="SD39" s="86"/>
      <c r="SE39" s="86"/>
      <c r="SF39" s="86"/>
      <c r="SG39" s="86"/>
      <c r="SH39" s="86"/>
      <c r="SI39" s="86"/>
      <c r="SJ39" s="86"/>
      <c r="SK39" s="86"/>
      <c r="SL39" s="86"/>
      <c r="SM39" s="86"/>
      <c r="SN39" s="86"/>
      <c r="SO39" s="86"/>
      <c r="SP39" s="86"/>
      <c r="SQ39" s="86"/>
      <c r="SR39" s="86"/>
      <c r="SS39" s="86"/>
      <c r="ST39" s="86"/>
      <c r="SU39" s="86"/>
      <c r="SV39" s="86"/>
      <c r="SW39" s="86"/>
      <c r="SX39" s="86"/>
      <c r="SY39" s="86"/>
      <c r="SZ39" s="86"/>
      <c r="TA39" s="86"/>
      <c r="TB39" s="86"/>
      <c r="TC39" s="86"/>
      <c r="TD39" s="86"/>
      <c r="TE39" s="86"/>
      <c r="TF39" s="86"/>
      <c r="TG39" s="86"/>
      <c r="TH39" s="86"/>
      <c r="TI39" s="86"/>
      <c r="TJ39" s="86"/>
      <c r="TK39" s="86"/>
      <c r="TL39" s="86"/>
      <c r="TM39" s="86"/>
      <c r="TN39" s="86"/>
      <c r="TO39" s="86"/>
      <c r="TP39" s="86"/>
      <c r="TQ39" s="86"/>
      <c r="TR39" s="86"/>
      <c r="TS39" s="86"/>
      <c r="TT39" s="86"/>
      <c r="TU39" s="86"/>
      <c r="TV39" s="86"/>
      <c r="TW39" s="86"/>
      <c r="TX39" s="86"/>
      <c r="TY39" s="86"/>
      <c r="TZ39" s="86"/>
      <c r="UA39" s="86"/>
      <c r="UB39" s="86"/>
      <c r="UC39" s="86"/>
      <c r="UD39" s="86"/>
      <c r="UE39" s="86"/>
      <c r="UF39" s="86"/>
      <c r="UG39" s="86"/>
      <c r="UH39" s="86"/>
      <c r="UI39" s="86"/>
      <c r="UJ39" s="86"/>
      <c r="UK39" s="86"/>
      <c r="UL39" s="86"/>
      <c r="UM39" s="86"/>
      <c r="UN39" s="86"/>
      <c r="UO39" s="86"/>
      <c r="UP39" s="86"/>
      <c r="UQ39" s="86"/>
      <c r="UR39" s="86"/>
      <c r="US39" s="86"/>
      <c r="UT39" s="86"/>
      <c r="UU39" s="86"/>
      <c r="UV39" s="86"/>
      <c r="UW39" s="86"/>
      <c r="UX39" s="86"/>
      <c r="UY39" s="86"/>
      <c r="UZ39" s="86"/>
      <c r="VA39" s="86"/>
      <c r="VB39" s="86"/>
      <c r="VC39" s="86"/>
      <c r="VD39" s="86"/>
      <c r="VE39" s="86"/>
      <c r="VF39" s="86"/>
      <c r="VG39" s="86"/>
      <c r="VH39" s="86"/>
      <c r="VI39" s="86"/>
      <c r="VJ39" s="86"/>
      <c r="VK39" s="86"/>
      <c r="VL39" s="86"/>
      <c r="VM39" s="86"/>
      <c r="VN39" s="86"/>
      <c r="VO39" s="86"/>
      <c r="VP39" s="86"/>
      <c r="VQ39" s="86"/>
      <c r="VR39" s="86"/>
      <c r="VS39" s="86"/>
      <c r="VT39" s="86"/>
      <c r="VU39" s="86"/>
      <c r="VV39" s="86"/>
      <c r="VW39" s="86"/>
      <c r="VX39" s="86"/>
      <c r="VY39" s="86"/>
      <c r="VZ39" s="86"/>
      <c r="WA39" s="86"/>
      <c r="WB39" s="86"/>
      <c r="WC39" s="86"/>
      <c r="WD39" s="86"/>
      <c r="WE39" s="86"/>
      <c r="WF39" s="86"/>
      <c r="WG39" s="86"/>
      <c r="WH39" s="86"/>
      <c r="WI39" s="86"/>
      <c r="WJ39" s="86"/>
      <c r="WK39" s="86"/>
      <c r="WL39" s="86"/>
      <c r="WM39" s="86"/>
      <c r="WN39" s="86"/>
      <c r="WO39" s="86"/>
      <c r="WP39" s="86"/>
      <c r="WQ39" s="86"/>
      <c r="WR39" s="86"/>
      <c r="WS39" s="86"/>
      <c r="WT39" s="86"/>
      <c r="WU39" s="86"/>
      <c r="WV39" s="86"/>
      <c r="WW39" s="86"/>
      <c r="WX39" s="86"/>
      <c r="WY39" s="86"/>
      <c r="WZ39" s="86"/>
      <c r="XA39" s="86"/>
      <c r="XB39" s="86"/>
      <c r="XC39" s="86"/>
      <c r="XD39" s="86"/>
      <c r="XE39" s="86"/>
      <c r="XF39" s="86"/>
      <c r="XG39" s="86"/>
      <c r="XH39" s="86"/>
      <c r="XI39" s="86"/>
      <c r="XJ39" s="86"/>
      <c r="XK39" s="86"/>
      <c r="XL39" s="86"/>
      <c r="XM39" s="86"/>
      <c r="XN39" s="86"/>
      <c r="XO39" s="86"/>
      <c r="XP39" s="86"/>
      <c r="XQ39" s="86"/>
      <c r="XR39" s="86"/>
      <c r="XS39" s="86"/>
      <c r="XT39" s="86"/>
      <c r="XU39" s="86"/>
      <c r="XV39" s="86"/>
      <c r="XW39" s="86"/>
      <c r="XX39" s="86"/>
      <c r="XY39" s="86"/>
      <c r="XZ39" s="86"/>
      <c r="YA39" s="86"/>
      <c r="YB39" s="86"/>
      <c r="YC39" s="86"/>
      <c r="YD39" s="86"/>
      <c r="YE39" s="86"/>
      <c r="YF39" s="86"/>
      <c r="YG39" s="86"/>
      <c r="YH39" s="86"/>
      <c r="YI39" s="86"/>
      <c r="YJ39" s="86"/>
      <c r="YK39" s="86"/>
      <c r="YL39" s="86"/>
      <c r="YM39" s="86"/>
      <c r="YN39" s="86"/>
      <c r="YO39" s="86"/>
      <c r="YP39" s="86"/>
      <c r="YQ39" s="86"/>
      <c r="YR39" s="86"/>
      <c r="YS39" s="86"/>
      <c r="YT39" s="86"/>
      <c r="YU39" s="86"/>
      <c r="YV39" s="86"/>
      <c r="YW39" s="86"/>
      <c r="YX39" s="86"/>
      <c r="YY39" s="86"/>
      <c r="YZ39" s="86"/>
      <c r="ZA39" s="86"/>
      <c r="ZB39" s="86"/>
      <c r="ZC39" s="86"/>
      <c r="ZD39" s="86"/>
      <c r="ZE39" s="86"/>
      <c r="ZF39" s="86"/>
      <c r="ZG39" s="86"/>
      <c r="ZH39" s="86"/>
      <c r="ZI39" s="86"/>
      <c r="ZJ39" s="86"/>
      <c r="ZK39" s="86"/>
      <c r="ZL39" s="86"/>
      <c r="ZM39" s="86"/>
      <c r="ZN39" s="86"/>
      <c r="ZO39" s="86"/>
      <c r="ZP39" s="86"/>
      <c r="ZQ39" s="86"/>
      <c r="ZR39" s="86"/>
      <c r="ZS39" s="86"/>
      <c r="ZT39" s="86"/>
      <c r="ZU39" s="86"/>
      <c r="ZV39" s="86"/>
      <c r="ZW39" s="86"/>
      <c r="ZX39" s="86"/>
      <c r="ZY39" s="86"/>
      <c r="ZZ39" s="86"/>
      <c r="AAA39" s="86"/>
      <c r="AAB39" s="86"/>
      <c r="AAC39" s="86"/>
      <c r="AAD39" s="86"/>
      <c r="AAE39" s="86"/>
      <c r="AAF39" s="86"/>
      <c r="AAG39" s="86"/>
      <c r="AAH39" s="86"/>
      <c r="AAI39" s="86"/>
      <c r="AAJ39" s="86"/>
      <c r="AAK39" s="86"/>
      <c r="AAL39" s="86"/>
      <c r="AAM39" s="86"/>
      <c r="AAN39" s="86"/>
      <c r="AAO39" s="86"/>
      <c r="AAP39" s="86"/>
      <c r="AAQ39" s="86"/>
      <c r="AAR39" s="86"/>
      <c r="AAS39" s="86"/>
      <c r="AAT39" s="86"/>
      <c r="AAU39" s="86"/>
      <c r="AAV39" s="86"/>
      <c r="AAW39" s="86"/>
      <c r="AAX39" s="86"/>
      <c r="AAY39" s="86"/>
      <c r="AAZ39" s="86"/>
      <c r="ABA39" s="86"/>
      <c r="ABB39" s="86"/>
      <c r="ABC39" s="86"/>
      <c r="ABD39" s="86"/>
      <c r="ABE39" s="86"/>
      <c r="ABF39" s="86"/>
      <c r="ABG39" s="86"/>
      <c r="ABH39" s="86"/>
      <c r="ABI39" s="86"/>
      <c r="ABJ39" s="86"/>
      <c r="ABK39" s="86"/>
      <c r="ABL39" s="86"/>
      <c r="ABM39" s="86"/>
      <c r="ABN39" s="86"/>
      <c r="ABO39" s="86"/>
      <c r="ABP39" s="86"/>
      <c r="ABQ39" s="86"/>
      <c r="ABR39" s="86"/>
      <c r="ABS39" s="86"/>
      <c r="ABT39" s="86"/>
      <c r="ABU39" s="86"/>
      <c r="ABV39" s="86"/>
      <c r="ABW39" s="86"/>
      <c r="ABX39" s="86"/>
      <c r="ABY39" s="86"/>
      <c r="ABZ39" s="86"/>
      <c r="ACA39" s="86"/>
      <c r="ACB39" s="86"/>
      <c r="ACC39" s="86"/>
      <c r="ACD39" s="86"/>
      <c r="ACE39" s="86"/>
      <c r="ACF39" s="86"/>
      <c r="ACG39" s="86"/>
      <c r="ACH39" s="86"/>
      <c r="ACI39" s="86"/>
      <c r="ACJ39" s="86"/>
      <c r="ACK39" s="86"/>
      <c r="ACL39" s="86"/>
      <c r="ACM39" s="86"/>
      <c r="ACN39" s="86"/>
      <c r="ACO39" s="86"/>
      <c r="ACP39" s="86"/>
      <c r="ACQ39" s="86"/>
      <c r="ACR39" s="86"/>
      <c r="ACS39" s="86"/>
      <c r="ACT39" s="86"/>
      <c r="ACU39" s="86"/>
      <c r="ACV39" s="86"/>
      <c r="ACW39" s="86"/>
      <c r="ACX39" s="86"/>
      <c r="ACY39" s="86"/>
      <c r="ACZ39" s="86"/>
      <c r="ADA39" s="86"/>
      <c r="ADB39" s="86"/>
      <c r="ADC39" s="86"/>
      <c r="ADD39" s="86"/>
      <c r="ADE39" s="86"/>
      <c r="ADF39" s="86"/>
      <c r="ADG39" s="86"/>
      <c r="ADH39" s="86"/>
      <c r="ADI39" s="86"/>
      <c r="ADJ39" s="86"/>
      <c r="ADK39" s="86"/>
      <c r="ADL39" s="86"/>
      <c r="ADM39" s="86"/>
      <c r="ADN39" s="86"/>
      <c r="ADO39" s="86"/>
      <c r="ADP39" s="86"/>
      <c r="ADQ39" s="86"/>
      <c r="ADR39" s="86"/>
      <c r="ADS39" s="86"/>
      <c r="ADT39" s="86"/>
      <c r="ADU39" s="86"/>
      <c r="ADV39" s="86"/>
      <c r="ADW39" s="86"/>
      <c r="ADX39" s="86"/>
      <c r="ADY39" s="86"/>
      <c r="ADZ39" s="86"/>
      <c r="AEA39" s="86"/>
      <c r="AEB39" s="86"/>
      <c r="AEC39" s="86"/>
      <c r="AED39" s="86"/>
      <c r="AEE39" s="86"/>
      <c r="AEF39" s="86"/>
      <c r="AEG39" s="86"/>
      <c r="AEH39" s="86"/>
      <c r="AEI39" s="86"/>
      <c r="AEJ39" s="86"/>
      <c r="AEK39" s="86"/>
      <c r="AEL39" s="86"/>
      <c r="AEM39" s="86"/>
      <c r="AEN39" s="86"/>
      <c r="AEO39" s="86"/>
      <c r="AEP39" s="86"/>
      <c r="AEQ39" s="86"/>
      <c r="AER39" s="86"/>
      <c r="AES39" s="86"/>
      <c r="AET39" s="86"/>
      <c r="AEU39" s="86"/>
      <c r="AEV39" s="86"/>
      <c r="AEW39" s="86"/>
      <c r="AEX39" s="86"/>
      <c r="AEY39" s="86"/>
      <c r="AEZ39" s="86"/>
      <c r="AFA39" s="86"/>
      <c r="AFB39" s="86"/>
      <c r="AFC39" s="86"/>
      <c r="AFD39" s="86"/>
      <c r="AFE39" s="86"/>
      <c r="AFF39" s="86"/>
      <c r="AFG39" s="86"/>
      <c r="AFH39" s="86"/>
      <c r="AFI39" s="86"/>
      <c r="AFJ39" s="86"/>
      <c r="AFK39" s="86"/>
      <c r="AFL39" s="86"/>
      <c r="AFM39" s="86"/>
      <c r="AFN39" s="86"/>
      <c r="AFO39" s="86"/>
      <c r="AFP39" s="86"/>
      <c r="AFQ39" s="86"/>
      <c r="AFR39" s="86"/>
      <c r="AFS39" s="86"/>
      <c r="AFT39" s="86"/>
      <c r="AFU39" s="86"/>
      <c r="AFV39" s="86"/>
      <c r="AFW39" s="86"/>
      <c r="AFX39" s="86"/>
      <c r="AFY39" s="86"/>
      <c r="AFZ39" s="86"/>
      <c r="AGA39" s="86"/>
      <c r="AGB39" s="86"/>
      <c r="AGC39" s="86"/>
      <c r="AGD39" s="86"/>
      <c r="AGE39" s="86"/>
      <c r="AGF39" s="86"/>
      <c r="AGG39" s="86"/>
      <c r="AGH39" s="86"/>
      <c r="AGI39" s="86"/>
      <c r="AGJ39" s="86"/>
      <c r="AGK39" s="86"/>
      <c r="AGL39" s="86"/>
      <c r="AGM39" s="86"/>
      <c r="AGN39" s="86"/>
      <c r="AGO39" s="86"/>
      <c r="AGP39" s="86"/>
      <c r="AGQ39" s="86"/>
      <c r="AGR39" s="86"/>
      <c r="AGS39" s="86"/>
      <c r="AGT39" s="86"/>
      <c r="AGU39" s="86"/>
      <c r="AGV39" s="86"/>
      <c r="AGW39" s="86"/>
      <c r="AGX39" s="86"/>
      <c r="AGY39" s="86"/>
      <c r="AGZ39" s="86"/>
      <c r="AHA39" s="86"/>
      <c r="AHB39" s="86"/>
      <c r="AHC39" s="86"/>
      <c r="AHD39" s="86"/>
      <c r="AHE39" s="86"/>
      <c r="AHF39" s="86"/>
      <c r="AHG39" s="86"/>
      <c r="AHH39" s="86"/>
      <c r="AHI39" s="86"/>
      <c r="AHJ39" s="86"/>
      <c r="AHK39" s="86"/>
      <c r="AHL39" s="86"/>
      <c r="AHM39" s="86"/>
      <c r="AHN39" s="86"/>
      <c r="AHO39" s="86"/>
      <c r="AHP39" s="86"/>
      <c r="AHQ39" s="86"/>
      <c r="AHR39" s="86"/>
      <c r="AHS39" s="86"/>
      <c r="AHT39" s="86"/>
      <c r="AHU39" s="86"/>
      <c r="AHV39" s="86"/>
      <c r="AHW39" s="86"/>
      <c r="AHX39" s="86"/>
      <c r="AHY39" s="86"/>
      <c r="AHZ39" s="86"/>
      <c r="AIA39" s="86"/>
      <c r="AIB39" s="86"/>
      <c r="AIC39" s="86"/>
      <c r="AID39" s="86"/>
      <c r="AIE39" s="86"/>
      <c r="AIF39" s="86"/>
      <c r="AIG39" s="86"/>
      <c r="AIH39" s="86"/>
      <c r="AII39" s="86"/>
      <c r="AIJ39" s="86"/>
      <c r="AIK39" s="86"/>
      <c r="AIL39" s="86"/>
      <c r="AIM39" s="86"/>
      <c r="AIN39" s="86"/>
      <c r="AIO39" s="86"/>
      <c r="AIP39" s="86"/>
      <c r="AIQ39" s="86"/>
      <c r="AIR39" s="86"/>
      <c r="AIS39" s="86"/>
      <c r="AIT39" s="86"/>
      <c r="AIU39" s="86"/>
      <c r="AIV39" s="86"/>
      <c r="AIW39" s="86"/>
      <c r="AIX39" s="86"/>
      <c r="AIY39" s="86"/>
      <c r="AIZ39" s="86"/>
      <c r="AJA39" s="86"/>
      <c r="AJB39" s="86"/>
      <c r="AJC39" s="86"/>
      <c r="AJD39" s="86"/>
      <c r="AJE39" s="86"/>
      <c r="AJF39" s="86"/>
      <c r="AJG39" s="86"/>
      <c r="AJH39" s="86"/>
      <c r="AJI39" s="86"/>
      <c r="AJJ39" s="86"/>
      <c r="AJK39" s="86"/>
      <c r="AJL39" s="86"/>
      <c r="AJM39" s="86"/>
      <c r="AJN39" s="86"/>
      <c r="AJO39" s="86"/>
      <c r="AJP39" s="86"/>
      <c r="AJQ39" s="86"/>
      <c r="AJR39" s="86"/>
      <c r="AJS39" s="86"/>
      <c r="AJT39" s="86"/>
      <c r="AJU39" s="86"/>
      <c r="AJV39" s="86"/>
      <c r="AJW39" s="86"/>
      <c r="AJX39" s="86"/>
      <c r="AJY39" s="86"/>
      <c r="AJZ39" s="86"/>
      <c r="AKA39" s="86"/>
      <c r="AKB39" s="86"/>
      <c r="AKC39" s="86"/>
      <c r="AKD39" s="86"/>
      <c r="AKE39" s="86"/>
      <c r="AKF39" s="86"/>
      <c r="AKG39" s="86"/>
      <c r="AKH39" s="86"/>
      <c r="AKI39" s="86"/>
      <c r="AKJ39" s="86"/>
      <c r="AKK39" s="86"/>
      <c r="AKL39" s="86"/>
      <c r="AKM39" s="86"/>
      <c r="AKN39" s="86"/>
      <c r="AKO39" s="86"/>
      <c r="AKP39" s="86"/>
      <c r="AKQ39" s="86"/>
      <c r="AKR39" s="86"/>
      <c r="AKS39" s="86"/>
      <c r="AKT39" s="86"/>
      <c r="AKU39" s="86"/>
      <c r="AKV39" s="86"/>
      <c r="AKW39" s="86"/>
      <c r="AKX39" s="86"/>
      <c r="AKY39" s="86"/>
    </row>
    <row r="40" spans="1:987" ht="43.5" customHeight="1" x14ac:dyDescent="0.25">
      <c r="A40" s="318"/>
      <c r="B40" s="319"/>
      <c r="C40" s="320"/>
      <c r="D40" s="320"/>
      <c r="E40" s="320"/>
      <c r="F40" s="320"/>
      <c r="G40" s="321"/>
      <c r="H40" s="231" t="s">
        <v>85</v>
      </c>
      <c r="I40" s="231" t="s">
        <v>86</v>
      </c>
      <c r="J40" s="231" t="s">
        <v>87</v>
      </c>
    </row>
    <row r="41" spans="1:987" x14ac:dyDescent="0.25">
      <c r="A41" s="95" t="s">
        <v>224</v>
      </c>
      <c r="B41" s="90" t="s">
        <v>240</v>
      </c>
      <c r="C41" s="322" t="s">
        <v>7</v>
      </c>
      <c r="D41" s="322"/>
      <c r="E41" s="322"/>
      <c r="F41" s="322"/>
      <c r="G41" s="88">
        <f>[1]Bev.Önk.!$F$97</f>
        <v>314666511</v>
      </c>
      <c r="H41" s="88">
        <v>314666511</v>
      </c>
      <c r="I41" s="22"/>
      <c r="J41" s="22"/>
    </row>
    <row r="42" spans="1:987" x14ac:dyDescent="0.25">
      <c r="A42" s="95" t="s">
        <v>346</v>
      </c>
      <c r="B42" s="90" t="s">
        <v>242</v>
      </c>
      <c r="C42" s="322" t="s">
        <v>243</v>
      </c>
      <c r="D42" s="322"/>
      <c r="E42" s="322"/>
      <c r="F42" s="322"/>
      <c r="G42" s="88"/>
      <c r="H42" s="22"/>
      <c r="I42" s="22"/>
      <c r="J42" s="22"/>
    </row>
    <row r="43" spans="1:987" x14ac:dyDescent="0.25">
      <c r="A43" s="95" t="s">
        <v>256</v>
      </c>
      <c r="B43" s="90" t="s">
        <v>392</v>
      </c>
      <c r="C43" s="109" t="s">
        <v>391</v>
      </c>
      <c r="D43" s="110"/>
      <c r="E43" s="110"/>
      <c r="F43" s="111"/>
      <c r="G43" s="88">
        <f>[1]Bev.Önk.!$F$87</f>
        <v>21000000</v>
      </c>
      <c r="H43" s="22">
        <v>21000000</v>
      </c>
      <c r="I43" s="22"/>
      <c r="J43" s="22"/>
    </row>
    <row r="44" spans="1:987" x14ac:dyDescent="0.25">
      <c r="A44" s="95" t="s">
        <v>225</v>
      </c>
      <c r="B44" s="90" t="s">
        <v>271</v>
      </c>
      <c r="C44" s="109" t="s">
        <v>98</v>
      </c>
      <c r="D44" s="110"/>
      <c r="E44" s="110"/>
      <c r="F44" s="111"/>
      <c r="G44" s="88"/>
      <c r="H44" s="22"/>
      <c r="I44" s="22"/>
      <c r="J44" s="22"/>
    </row>
    <row r="45" spans="1:987" ht="37.15" customHeight="1" x14ac:dyDescent="0.25">
      <c r="A45" s="98" t="s">
        <v>225</v>
      </c>
      <c r="B45" s="104" t="s">
        <v>106</v>
      </c>
      <c r="C45" s="325" t="s">
        <v>107</v>
      </c>
      <c r="D45" s="326"/>
      <c r="E45" s="326"/>
      <c r="F45" s="327"/>
      <c r="G45" s="100">
        <f>SUM(G41:G44)</f>
        <v>335666511</v>
      </c>
      <c r="H45" s="100">
        <f>SUM(H41:H44)</f>
        <v>335666511</v>
      </c>
      <c r="I45" s="100">
        <f>SUM(I44)</f>
        <v>0</v>
      </c>
      <c r="J45" s="100">
        <f>SUM(J44)</f>
        <v>0</v>
      </c>
    </row>
    <row r="47" spans="1:987" x14ac:dyDescent="0.25">
      <c r="A47" s="262"/>
      <c r="B47" s="263" t="s">
        <v>313</v>
      </c>
      <c r="C47" s="326"/>
      <c r="D47" s="326"/>
      <c r="E47" s="326"/>
      <c r="F47" s="326"/>
      <c r="G47" s="264">
        <f>G36+G45</f>
        <v>1144854076</v>
      </c>
      <c r="H47" s="264"/>
      <c r="I47" s="264"/>
      <c r="J47" s="265"/>
    </row>
  </sheetData>
  <mergeCells count="43">
    <mergeCell ref="C47:F47"/>
    <mergeCell ref="C28:F28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41:F41"/>
    <mergeCell ref="C42:F42"/>
    <mergeCell ref="C45:F45"/>
    <mergeCell ref="A1:J1"/>
    <mergeCell ref="C16:F16"/>
    <mergeCell ref="C7:F7"/>
    <mergeCell ref="C8:F8"/>
    <mergeCell ref="C9:F9"/>
    <mergeCell ref="C12:F12"/>
    <mergeCell ref="C13:F13"/>
    <mergeCell ref="C14:F14"/>
    <mergeCell ref="C15:F15"/>
    <mergeCell ref="A5:A6"/>
    <mergeCell ref="B5:B6"/>
    <mergeCell ref="C5:F6"/>
    <mergeCell ref="G5:G6"/>
    <mergeCell ref="H5:J5"/>
    <mergeCell ref="A3:J3"/>
    <mergeCell ref="A4:J4"/>
    <mergeCell ref="C29:F29"/>
    <mergeCell ref="C32:F32"/>
    <mergeCell ref="C33:F33"/>
    <mergeCell ref="C35:F35"/>
    <mergeCell ref="C36:F36"/>
    <mergeCell ref="A38:J38"/>
    <mergeCell ref="A39:A40"/>
    <mergeCell ref="B39:B40"/>
    <mergeCell ref="C39:F40"/>
    <mergeCell ref="G39:G40"/>
    <mergeCell ref="H39:J39"/>
  </mergeCells>
  <pageMargins left="0.7" right="0.7" top="0.75" bottom="0.75" header="0.3" footer="0.3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U61"/>
  <sheetViews>
    <sheetView topLeftCell="A76" workbookViewId="0">
      <selection activeCell="G24" sqref="G24"/>
    </sheetView>
  </sheetViews>
  <sheetFormatPr defaultColWidth="9.140625" defaultRowHeight="15" x14ac:dyDescent="0.25"/>
  <cols>
    <col min="1" max="1" width="9.140625" style="97"/>
    <col min="2" max="2" width="59" style="62" customWidth="1"/>
    <col min="3" max="3" width="8.5703125" style="62" customWidth="1"/>
    <col min="4" max="4" width="1.140625" style="62" hidden="1" customWidth="1"/>
    <col min="5" max="6" width="8.85546875" style="62" hidden="1" customWidth="1"/>
    <col min="7" max="7" width="20.28515625" style="94" customWidth="1"/>
    <col min="8" max="9" width="14.140625" style="62" bestFit="1" customWidth="1"/>
    <col min="10" max="16384" width="9.140625" style="62"/>
  </cols>
  <sheetData>
    <row r="1" spans="1:983" x14ac:dyDescent="0.25">
      <c r="A1" s="324" t="s">
        <v>411</v>
      </c>
      <c r="B1" s="324"/>
      <c r="C1" s="324"/>
      <c r="D1" s="324"/>
      <c r="E1" s="324"/>
      <c r="F1" s="324"/>
      <c r="G1" s="324"/>
      <c r="H1" s="324"/>
      <c r="I1" s="324"/>
      <c r="J1" s="324"/>
    </row>
    <row r="2" spans="1:983" ht="13.9" x14ac:dyDescent="0.25">
      <c r="A2" s="227"/>
      <c r="B2" s="227"/>
      <c r="C2" s="227"/>
      <c r="D2" s="227"/>
      <c r="E2" s="227"/>
      <c r="F2" s="227"/>
      <c r="G2" s="227"/>
      <c r="H2" s="227"/>
      <c r="I2" s="227"/>
      <c r="J2" s="227"/>
    </row>
    <row r="3" spans="1:983" ht="22.15" customHeight="1" x14ac:dyDescent="0.25">
      <c r="A3" s="336" t="s">
        <v>274</v>
      </c>
      <c r="B3" s="336"/>
      <c r="C3" s="336"/>
      <c r="D3" s="336"/>
      <c r="E3" s="336"/>
      <c r="F3" s="336"/>
      <c r="G3" s="336"/>
      <c r="H3" s="336"/>
      <c r="I3" s="336"/>
      <c r="J3" s="33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  <c r="IW3" s="86"/>
      <c r="IX3" s="86"/>
      <c r="IY3" s="86"/>
      <c r="IZ3" s="86"/>
      <c r="JA3" s="86"/>
      <c r="JB3" s="86"/>
      <c r="JC3" s="86"/>
      <c r="JD3" s="86"/>
      <c r="JE3" s="86"/>
      <c r="JF3" s="86"/>
      <c r="JG3" s="86"/>
      <c r="JH3" s="86"/>
      <c r="JI3" s="86"/>
      <c r="JJ3" s="86"/>
      <c r="JK3" s="86"/>
      <c r="JL3" s="86"/>
      <c r="JM3" s="86"/>
      <c r="JN3" s="86"/>
      <c r="JO3" s="86"/>
      <c r="JP3" s="86"/>
      <c r="JQ3" s="86"/>
      <c r="JR3" s="86"/>
      <c r="JS3" s="86"/>
      <c r="JT3" s="86"/>
      <c r="JU3" s="86"/>
      <c r="JV3" s="86"/>
      <c r="JW3" s="86"/>
      <c r="JX3" s="86"/>
      <c r="JY3" s="86"/>
      <c r="JZ3" s="86"/>
      <c r="KA3" s="86"/>
      <c r="KB3" s="86"/>
      <c r="KC3" s="86"/>
      <c r="KD3" s="86"/>
      <c r="KE3" s="86"/>
      <c r="KF3" s="86"/>
      <c r="KG3" s="86"/>
      <c r="KH3" s="86"/>
      <c r="KI3" s="86"/>
      <c r="KJ3" s="86"/>
      <c r="KK3" s="86"/>
      <c r="KL3" s="86"/>
      <c r="KM3" s="86"/>
      <c r="KN3" s="86"/>
      <c r="KO3" s="86"/>
      <c r="KP3" s="86"/>
      <c r="KQ3" s="86"/>
      <c r="KR3" s="86"/>
      <c r="KS3" s="86"/>
      <c r="KT3" s="86"/>
      <c r="KU3" s="86"/>
      <c r="KV3" s="86"/>
      <c r="KW3" s="86"/>
      <c r="KX3" s="86"/>
      <c r="KY3" s="86"/>
      <c r="KZ3" s="86"/>
      <c r="LA3" s="86"/>
      <c r="LB3" s="86"/>
      <c r="LC3" s="86"/>
      <c r="LD3" s="86"/>
      <c r="LE3" s="86"/>
      <c r="LF3" s="86"/>
      <c r="LG3" s="86"/>
      <c r="LH3" s="86"/>
      <c r="LI3" s="86"/>
      <c r="LJ3" s="86"/>
      <c r="LK3" s="86"/>
      <c r="LL3" s="86"/>
      <c r="LM3" s="86"/>
      <c r="LN3" s="86"/>
      <c r="LO3" s="86"/>
      <c r="LP3" s="86"/>
      <c r="LQ3" s="86"/>
      <c r="LR3" s="86"/>
      <c r="LS3" s="86"/>
      <c r="LT3" s="86"/>
      <c r="LU3" s="86"/>
      <c r="LV3" s="86"/>
      <c r="LW3" s="86"/>
      <c r="LX3" s="86"/>
      <c r="LY3" s="86"/>
      <c r="LZ3" s="86"/>
      <c r="MA3" s="86"/>
      <c r="MB3" s="86"/>
      <c r="MC3" s="86"/>
      <c r="MD3" s="86"/>
      <c r="ME3" s="86"/>
      <c r="MF3" s="86"/>
      <c r="MG3" s="86"/>
      <c r="MH3" s="86"/>
      <c r="MI3" s="86"/>
      <c r="MJ3" s="86"/>
      <c r="MK3" s="86"/>
      <c r="ML3" s="86"/>
      <c r="MM3" s="86"/>
      <c r="MN3" s="86"/>
      <c r="MO3" s="86"/>
      <c r="MP3" s="86"/>
      <c r="MQ3" s="86"/>
      <c r="MR3" s="86"/>
      <c r="MS3" s="86"/>
      <c r="MT3" s="86"/>
      <c r="MU3" s="86"/>
      <c r="MV3" s="86"/>
      <c r="MW3" s="86"/>
      <c r="MX3" s="86"/>
      <c r="MY3" s="86"/>
      <c r="MZ3" s="86"/>
      <c r="NA3" s="86"/>
      <c r="NB3" s="86"/>
      <c r="NC3" s="86"/>
      <c r="ND3" s="86"/>
      <c r="NE3" s="86"/>
      <c r="NF3" s="86"/>
      <c r="NG3" s="86"/>
      <c r="NH3" s="86"/>
      <c r="NI3" s="86"/>
      <c r="NJ3" s="86"/>
      <c r="NK3" s="86"/>
      <c r="NL3" s="86"/>
      <c r="NM3" s="86"/>
      <c r="NN3" s="86"/>
      <c r="NO3" s="86"/>
      <c r="NP3" s="86"/>
      <c r="NQ3" s="86"/>
      <c r="NR3" s="86"/>
      <c r="NS3" s="86"/>
      <c r="NT3" s="86"/>
      <c r="NU3" s="86"/>
      <c r="NV3" s="86"/>
      <c r="NW3" s="86"/>
      <c r="NX3" s="86"/>
      <c r="NY3" s="86"/>
      <c r="NZ3" s="86"/>
      <c r="OA3" s="86"/>
      <c r="OB3" s="86"/>
      <c r="OC3" s="86"/>
      <c r="OD3" s="86"/>
      <c r="OE3" s="86"/>
      <c r="OF3" s="86"/>
      <c r="OG3" s="86"/>
      <c r="OH3" s="86"/>
      <c r="OI3" s="86"/>
      <c r="OJ3" s="86"/>
      <c r="OK3" s="86"/>
      <c r="OL3" s="86"/>
      <c r="OM3" s="86"/>
      <c r="ON3" s="86"/>
      <c r="OO3" s="86"/>
      <c r="OP3" s="86"/>
      <c r="OQ3" s="86"/>
      <c r="OR3" s="86"/>
      <c r="OS3" s="86"/>
      <c r="OT3" s="86"/>
      <c r="OU3" s="86"/>
      <c r="OV3" s="86"/>
      <c r="OW3" s="86"/>
      <c r="OX3" s="86"/>
      <c r="OY3" s="86"/>
      <c r="OZ3" s="86"/>
      <c r="PA3" s="86"/>
      <c r="PB3" s="86"/>
      <c r="PC3" s="86"/>
      <c r="PD3" s="86"/>
      <c r="PE3" s="86"/>
      <c r="PF3" s="86"/>
      <c r="PG3" s="86"/>
      <c r="PH3" s="86"/>
      <c r="PI3" s="86"/>
      <c r="PJ3" s="86"/>
      <c r="PK3" s="86"/>
      <c r="PL3" s="86"/>
      <c r="PM3" s="86"/>
      <c r="PN3" s="86"/>
      <c r="PO3" s="86"/>
      <c r="PP3" s="86"/>
      <c r="PQ3" s="86"/>
      <c r="PR3" s="86"/>
      <c r="PS3" s="86"/>
      <c r="PT3" s="86"/>
      <c r="PU3" s="86"/>
      <c r="PV3" s="86"/>
      <c r="PW3" s="86"/>
      <c r="PX3" s="86"/>
      <c r="PY3" s="86"/>
      <c r="PZ3" s="86"/>
      <c r="QA3" s="86"/>
      <c r="QB3" s="86"/>
      <c r="QC3" s="86"/>
      <c r="QD3" s="86"/>
      <c r="QE3" s="86"/>
      <c r="QF3" s="86"/>
      <c r="QG3" s="86"/>
      <c r="QH3" s="86"/>
      <c r="QI3" s="86"/>
      <c r="QJ3" s="86"/>
      <c r="QK3" s="86"/>
      <c r="QL3" s="86"/>
      <c r="QM3" s="86"/>
      <c r="QN3" s="86"/>
      <c r="QO3" s="86"/>
      <c r="QP3" s="86"/>
      <c r="QQ3" s="86"/>
      <c r="QR3" s="86"/>
      <c r="QS3" s="86"/>
      <c r="QT3" s="86"/>
      <c r="QU3" s="86"/>
      <c r="QV3" s="86"/>
      <c r="QW3" s="86"/>
      <c r="QX3" s="86"/>
      <c r="QY3" s="86"/>
      <c r="QZ3" s="86"/>
      <c r="RA3" s="86"/>
      <c r="RB3" s="86"/>
      <c r="RC3" s="86"/>
      <c r="RD3" s="86"/>
      <c r="RE3" s="86"/>
      <c r="RF3" s="86"/>
      <c r="RG3" s="86"/>
      <c r="RH3" s="86"/>
      <c r="RI3" s="86"/>
      <c r="RJ3" s="86"/>
      <c r="RK3" s="86"/>
      <c r="RL3" s="86"/>
      <c r="RM3" s="86"/>
      <c r="RN3" s="86"/>
      <c r="RO3" s="86"/>
      <c r="RP3" s="86"/>
      <c r="RQ3" s="86"/>
      <c r="RR3" s="86"/>
      <c r="RS3" s="86"/>
      <c r="RT3" s="86"/>
      <c r="RU3" s="86"/>
      <c r="RV3" s="86"/>
      <c r="RW3" s="86"/>
      <c r="RX3" s="86"/>
      <c r="RY3" s="86"/>
      <c r="RZ3" s="86"/>
      <c r="SA3" s="86"/>
      <c r="SB3" s="86"/>
      <c r="SC3" s="86"/>
      <c r="SD3" s="86"/>
      <c r="SE3" s="86"/>
      <c r="SF3" s="86"/>
      <c r="SG3" s="86"/>
      <c r="SH3" s="86"/>
      <c r="SI3" s="86"/>
      <c r="SJ3" s="86"/>
      <c r="SK3" s="86"/>
      <c r="SL3" s="86"/>
      <c r="SM3" s="86"/>
      <c r="SN3" s="86"/>
      <c r="SO3" s="86"/>
      <c r="SP3" s="86"/>
      <c r="SQ3" s="86"/>
      <c r="SR3" s="86"/>
      <c r="SS3" s="86"/>
      <c r="ST3" s="86"/>
      <c r="SU3" s="86"/>
      <c r="SV3" s="86"/>
      <c r="SW3" s="86"/>
      <c r="SX3" s="86"/>
      <c r="SY3" s="86"/>
      <c r="SZ3" s="86"/>
      <c r="TA3" s="86"/>
      <c r="TB3" s="86"/>
      <c r="TC3" s="86"/>
      <c r="TD3" s="86"/>
      <c r="TE3" s="86"/>
      <c r="TF3" s="86"/>
      <c r="TG3" s="86"/>
      <c r="TH3" s="86"/>
      <c r="TI3" s="86"/>
      <c r="TJ3" s="86"/>
      <c r="TK3" s="86"/>
      <c r="TL3" s="86"/>
      <c r="TM3" s="86"/>
      <c r="TN3" s="86"/>
      <c r="TO3" s="86"/>
      <c r="TP3" s="86"/>
      <c r="TQ3" s="86"/>
      <c r="TR3" s="86"/>
      <c r="TS3" s="86"/>
      <c r="TT3" s="86"/>
      <c r="TU3" s="86"/>
      <c r="TV3" s="86"/>
      <c r="TW3" s="86"/>
      <c r="TX3" s="86"/>
      <c r="TY3" s="86"/>
      <c r="TZ3" s="86"/>
      <c r="UA3" s="86"/>
      <c r="UB3" s="86"/>
      <c r="UC3" s="86"/>
      <c r="UD3" s="86"/>
      <c r="UE3" s="86"/>
      <c r="UF3" s="86"/>
      <c r="UG3" s="86"/>
      <c r="UH3" s="86"/>
      <c r="UI3" s="86"/>
      <c r="UJ3" s="86"/>
      <c r="UK3" s="86"/>
      <c r="UL3" s="86"/>
      <c r="UM3" s="86"/>
      <c r="UN3" s="86"/>
      <c r="UO3" s="86"/>
      <c r="UP3" s="86"/>
      <c r="UQ3" s="86"/>
      <c r="UR3" s="86"/>
      <c r="US3" s="86"/>
      <c r="UT3" s="86"/>
      <c r="UU3" s="86"/>
      <c r="UV3" s="86"/>
      <c r="UW3" s="86"/>
      <c r="UX3" s="86"/>
      <c r="UY3" s="86"/>
      <c r="UZ3" s="86"/>
      <c r="VA3" s="86"/>
      <c r="VB3" s="86"/>
      <c r="VC3" s="86"/>
      <c r="VD3" s="86"/>
      <c r="VE3" s="86"/>
      <c r="VF3" s="86"/>
      <c r="VG3" s="86"/>
      <c r="VH3" s="86"/>
      <c r="VI3" s="86"/>
      <c r="VJ3" s="86"/>
      <c r="VK3" s="86"/>
      <c r="VL3" s="86"/>
      <c r="VM3" s="86"/>
      <c r="VN3" s="86"/>
      <c r="VO3" s="86"/>
      <c r="VP3" s="86"/>
      <c r="VQ3" s="86"/>
      <c r="VR3" s="86"/>
      <c r="VS3" s="86"/>
      <c r="VT3" s="86"/>
      <c r="VU3" s="86"/>
      <c r="VV3" s="86"/>
      <c r="VW3" s="86"/>
      <c r="VX3" s="86"/>
      <c r="VY3" s="86"/>
      <c r="VZ3" s="86"/>
      <c r="WA3" s="86"/>
      <c r="WB3" s="86"/>
      <c r="WC3" s="86"/>
      <c r="WD3" s="86"/>
      <c r="WE3" s="86"/>
      <c r="WF3" s="86"/>
      <c r="WG3" s="86"/>
      <c r="WH3" s="86"/>
      <c r="WI3" s="86"/>
      <c r="WJ3" s="86"/>
      <c r="WK3" s="86"/>
      <c r="WL3" s="86"/>
      <c r="WM3" s="86"/>
      <c r="WN3" s="86"/>
      <c r="WO3" s="86"/>
      <c r="WP3" s="86"/>
      <c r="WQ3" s="86"/>
      <c r="WR3" s="86"/>
      <c r="WS3" s="86"/>
      <c r="WT3" s="86"/>
      <c r="WU3" s="86"/>
      <c r="WV3" s="86"/>
      <c r="WW3" s="86"/>
      <c r="WX3" s="86"/>
      <c r="WY3" s="86"/>
      <c r="WZ3" s="86"/>
      <c r="XA3" s="86"/>
      <c r="XB3" s="86"/>
      <c r="XC3" s="86"/>
      <c r="XD3" s="86"/>
      <c r="XE3" s="86"/>
      <c r="XF3" s="86"/>
      <c r="XG3" s="86"/>
      <c r="XH3" s="86"/>
      <c r="XI3" s="86"/>
      <c r="XJ3" s="86"/>
      <c r="XK3" s="86"/>
      <c r="XL3" s="86"/>
      <c r="XM3" s="86"/>
      <c r="XN3" s="86"/>
      <c r="XO3" s="86"/>
      <c r="XP3" s="86"/>
      <c r="XQ3" s="86"/>
      <c r="XR3" s="86"/>
      <c r="XS3" s="86"/>
      <c r="XT3" s="86"/>
      <c r="XU3" s="86"/>
      <c r="XV3" s="86"/>
      <c r="XW3" s="86"/>
      <c r="XX3" s="86"/>
      <c r="XY3" s="86"/>
      <c r="XZ3" s="86"/>
      <c r="YA3" s="86"/>
      <c r="YB3" s="86"/>
      <c r="YC3" s="86"/>
      <c r="YD3" s="86"/>
      <c r="YE3" s="86"/>
      <c r="YF3" s="86"/>
      <c r="YG3" s="86"/>
      <c r="YH3" s="86"/>
      <c r="YI3" s="86"/>
      <c r="YJ3" s="86"/>
      <c r="YK3" s="86"/>
      <c r="YL3" s="86"/>
      <c r="YM3" s="86"/>
      <c r="YN3" s="86"/>
      <c r="YO3" s="86"/>
      <c r="YP3" s="86"/>
      <c r="YQ3" s="86"/>
      <c r="YR3" s="86"/>
      <c r="YS3" s="86"/>
      <c r="YT3" s="86"/>
      <c r="YU3" s="86"/>
      <c r="YV3" s="86"/>
      <c r="YW3" s="86"/>
      <c r="YX3" s="86"/>
      <c r="YY3" s="86"/>
      <c r="YZ3" s="86"/>
      <c r="ZA3" s="86"/>
      <c r="ZB3" s="86"/>
      <c r="ZC3" s="86"/>
      <c r="ZD3" s="86"/>
      <c r="ZE3" s="86"/>
      <c r="ZF3" s="86"/>
      <c r="ZG3" s="86"/>
      <c r="ZH3" s="86"/>
      <c r="ZI3" s="86"/>
      <c r="ZJ3" s="86"/>
      <c r="ZK3" s="86"/>
      <c r="ZL3" s="86"/>
      <c r="ZM3" s="86"/>
      <c r="ZN3" s="86"/>
      <c r="ZO3" s="86"/>
      <c r="ZP3" s="86"/>
      <c r="ZQ3" s="86"/>
      <c r="ZR3" s="86"/>
      <c r="ZS3" s="86"/>
      <c r="ZT3" s="86"/>
      <c r="ZU3" s="86"/>
      <c r="ZV3" s="86"/>
      <c r="ZW3" s="86"/>
      <c r="ZX3" s="86"/>
      <c r="ZY3" s="86"/>
      <c r="ZZ3" s="86"/>
      <c r="AAA3" s="86"/>
      <c r="AAB3" s="86"/>
      <c r="AAC3" s="86"/>
      <c r="AAD3" s="86"/>
      <c r="AAE3" s="86"/>
      <c r="AAF3" s="86"/>
      <c r="AAG3" s="86"/>
      <c r="AAH3" s="86"/>
      <c r="AAI3" s="86"/>
      <c r="AAJ3" s="86"/>
      <c r="AAK3" s="86"/>
      <c r="AAL3" s="86"/>
      <c r="AAM3" s="86"/>
      <c r="AAN3" s="86"/>
      <c r="AAO3" s="86"/>
      <c r="AAP3" s="86"/>
      <c r="AAQ3" s="86"/>
      <c r="AAR3" s="86"/>
      <c r="AAS3" s="86"/>
      <c r="AAT3" s="86"/>
      <c r="AAU3" s="86"/>
      <c r="AAV3" s="86"/>
      <c r="AAW3" s="86"/>
      <c r="AAX3" s="86"/>
      <c r="AAY3" s="86"/>
      <c r="AAZ3" s="86"/>
      <c r="ABA3" s="86"/>
      <c r="ABB3" s="86"/>
      <c r="ABC3" s="86"/>
      <c r="ABD3" s="86"/>
      <c r="ABE3" s="86"/>
      <c r="ABF3" s="86"/>
      <c r="ABG3" s="86"/>
      <c r="ABH3" s="86"/>
      <c r="ABI3" s="86"/>
      <c r="ABJ3" s="86"/>
      <c r="ABK3" s="86"/>
      <c r="ABL3" s="86"/>
      <c r="ABM3" s="86"/>
      <c r="ABN3" s="86"/>
      <c r="ABO3" s="86"/>
      <c r="ABP3" s="86"/>
      <c r="ABQ3" s="86"/>
      <c r="ABR3" s="86"/>
      <c r="ABS3" s="86"/>
      <c r="ABT3" s="86"/>
      <c r="ABU3" s="86"/>
      <c r="ABV3" s="86"/>
      <c r="ABW3" s="86"/>
      <c r="ABX3" s="86"/>
      <c r="ABY3" s="86"/>
      <c r="ABZ3" s="86"/>
      <c r="ACA3" s="86"/>
      <c r="ACB3" s="86"/>
      <c r="ACC3" s="86"/>
      <c r="ACD3" s="86"/>
      <c r="ACE3" s="86"/>
      <c r="ACF3" s="86"/>
      <c r="ACG3" s="86"/>
      <c r="ACH3" s="86"/>
      <c r="ACI3" s="86"/>
      <c r="ACJ3" s="86"/>
      <c r="ACK3" s="86"/>
      <c r="ACL3" s="86"/>
      <c r="ACM3" s="86"/>
      <c r="ACN3" s="86"/>
      <c r="ACO3" s="86"/>
      <c r="ACP3" s="86"/>
      <c r="ACQ3" s="86"/>
      <c r="ACR3" s="86"/>
      <c r="ACS3" s="86"/>
      <c r="ACT3" s="86"/>
      <c r="ACU3" s="86"/>
      <c r="ACV3" s="86"/>
      <c r="ACW3" s="86"/>
      <c r="ACX3" s="86"/>
      <c r="ACY3" s="86"/>
      <c r="ACZ3" s="86"/>
      <c r="ADA3" s="86"/>
      <c r="ADB3" s="86"/>
      <c r="ADC3" s="86"/>
      <c r="ADD3" s="86"/>
      <c r="ADE3" s="86"/>
      <c r="ADF3" s="86"/>
      <c r="ADG3" s="86"/>
      <c r="ADH3" s="86"/>
      <c r="ADI3" s="86"/>
      <c r="ADJ3" s="86"/>
      <c r="ADK3" s="86"/>
      <c r="ADL3" s="86"/>
      <c r="ADM3" s="86"/>
      <c r="ADN3" s="86"/>
      <c r="ADO3" s="86"/>
      <c r="ADP3" s="86"/>
      <c r="ADQ3" s="86"/>
      <c r="ADR3" s="86"/>
      <c r="ADS3" s="86"/>
      <c r="ADT3" s="86"/>
      <c r="ADU3" s="86"/>
      <c r="ADV3" s="86"/>
      <c r="ADW3" s="86"/>
      <c r="ADX3" s="86"/>
      <c r="ADY3" s="86"/>
      <c r="ADZ3" s="86"/>
      <c r="AEA3" s="86"/>
      <c r="AEB3" s="86"/>
      <c r="AEC3" s="86"/>
      <c r="AED3" s="86"/>
      <c r="AEE3" s="86"/>
      <c r="AEF3" s="86"/>
      <c r="AEG3" s="86"/>
      <c r="AEH3" s="86"/>
      <c r="AEI3" s="86"/>
      <c r="AEJ3" s="86"/>
      <c r="AEK3" s="86"/>
      <c r="AEL3" s="86"/>
      <c r="AEM3" s="86"/>
      <c r="AEN3" s="86"/>
      <c r="AEO3" s="86"/>
      <c r="AEP3" s="86"/>
      <c r="AEQ3" s="86"/>
      <c r="AER3" s="86"/>
      <c r="AES3" s="86"/>
      <c r="AET3" s="86"/>
      <c r="AEU3" s="86"/>
      <c r="AEV3" s="86"/>
      <c r="AEW3" s="86"/>
      <c r="AEX3" s="86"/>
      <c r="AEY3" s="86"/>
      <c r="AEZ3" s="86"/>
      <c r="AFA3" s="86"/>
      <c r="AFB3" s="86"/>
      <c r="AFC3" s="86"/>
      <c r="AFD3" s="86"/>
      <c r="AFE3" s="86"/>
      <c r="AFF3" s="86"/>
      <c r="AFG3" s="86"/>
      <c r="AFH3" s="86"/>
      <c r="AFI3" s="86"/>
      <c r="AFJ3" s="86"/>
      <c r="AFK3" s="86"/>
      <c r="AFL3" s="86"/>
      <c r="AFM3" s="86"/>
      <c r="AFN3" s="86"/>
      <c r="AFO3" s="86"/>
      <c r="AFP3" s="86"/>
      <c r="AFQ3" s="86"/>
      <c r="AFR3" s="86"/>
      <c r="AFS3" s="86"/>
      <c r="AFT3" s="86"/>
      <c r="AFU3" s="86"/>
      <c r="AFV3" s="86"/>
      <c r="AFW3" s="86"/>
      <c r="AFX3" s="86"/>
      <c r="AFY3" s="86"/>
      <c r="AFZ3" s="86"/>
      <c r="AGA3" s="86"/>
      <c r="AGB3" s="86"/>
      <c r="AGC3" s="86"/>
      <c r="AGD3" s="86"/>
      <c r="AGE3" s="86"/>
      <c r="AGF3" s="86"/>
      <c r="AGG3" s="86"/>
      <c r="AGH3" s="86"/>
      <c r="AGI3" s="86"/>
      <c r="AGJ3" s="86"/>
      <c r="AGK3" s="86"/>
      <c r="AGL3" s="86"/>
      <c r="AGM3" s="86"/>
      <c r="AGN3" s="86"/>
      <c r="AGO3" s="86"/>
      <c r="AGP3" s="86"/>
      <c r="AGQ3" s="86"/>
      <c r="AGR3" s="86"/>
      <c r="AGS3" s="86"/>
      <c r="AGT3" s="86"/>
      <c r="AGU3" s="86"/>
      <c r="AGV3" s="86"/>
      <c r="AGW3" s="86"/>
      <c r="AGX3" s="86"/>
      <c r="AGY3" s="86"/>
      <c r="AGZ3" s="86"/>
      <c r="AHA3" s="86"/>
      <c r="AHB3" s="86"/>
      <c r="AHC3" s="86"/>
      <c r="AHD3" s="86"/>
      <c r="AHE3" s="86"/>
      <c r="AHF3" s="86"/>
      <c r="AHG3" s="86"/>
      <c r="AHH3" s="86"/>
      <c r="AHI3" s="86"/>
      <c r="AHJ3" s="86"/>
      <c r="AHK3" s="86"/>
      <c r="AHL3" s="86"/>
      <c r="AHM3" s="86"/>
      <c r="AHN3" s="86"/>
      <c r="AHO3" s="86"/>
      <c r="AHP3" s="86"/>
      <c r="AHQ3" s="86"/>
      <c r="AHR3" s="86"/>
      <c r="AHS3" s="86"/>
      <c r="AHT3" s="86"/>
      <c r="AHU3" s="86"/>
      <c r="AHV3" s="86"/>
      <c r="AHW3" s="86"/>
      <c r="AHX3" s="86"/>
      <c r="AHY3" s="86"/>
      <c r="AHZ3" s="86"/>
      <c r="AIA3" s="86"/>
      <c r="AIB3" s="86"/>
      <c r="AIC3" s="86"/>
      <c r="AID3" s="86"/>
      <c r="AIE3" s="86"/>
      <c r="AIF3" s="86"/>
      <c r="AIG3" s="86"/>
      <c r="AIH3" s="86"/>
      <c r="AII3" s="86"/>
      <c r="AIJ3" s="86"/>
      <c r="AIK3" s="86"/>
      <c r="AIL3" s="86"/>
      <c r="AIM3" s="86"/>
      <c r="AIN3" s="86"/>
      <c r="AIO3" s="86"/>
      <c r="AIP3" s="86"/>
      <c r="AIQ3" s="86"/>
      <c r="AIR3" s="86"/>
      <c r="AIS3" s="86"/>
      <c r="AIT3" s="86"/>
      <c r="AIU3" s="86"/>
      <c r="AIV3" s="86"/>
      <c r="AIW3" s="86"/>
      <c r="AIX3" s="86"/>
      <c r="AIY3" s="86"/>
      <c r="AIZ3" s="86"/>
      <c r="AJA3" s="86"/>
      <c r="AJB3" s="86"/>
      <c r="AJC3" s="86"/>
      <c r="AJD3" s="86"/>
      <c r="AJE3" s="86"/>
      <c r="AJF3" s="86"/>
      <c r="AJG3" s="86"/>
      <c r="AJH3" s="86"/>
      <c r="AJI3" s="86"/>
      <c r="AJJ3" s="86"/>
      <c r="AJK3" s="86"/>
      <c r="AJL3" s="86"/>
      <c r="AJM3" s="86"/>
      <c r="AJN3" s="86"/>
      <c r="AJO3" s="86"/>
      <c r="AJP3" s="86"/>
      <c r="AJQ3" s="86"/>
      <c r="AJR3" s="86"/>
      <c r="AJS3" s="86"/>
      <c r="AJT3" s="86"/>
      <c r="AJU3" s="86"/>
      <c r="AJV3" s="86"/>
      <c r="AJW3" s="86"/>
      <c r="AJX3" s="86"/>
      <c r="AJY3" s="86"/>
      <c r="AJZ3" s="86"/>
      <c r="AKA3" s="86"/>
      <c r="AKB3" s="86"/>
      <c r="AKC3" s="86"/>
      <c r="AKD3" s="86"/>
      <c r="AKE3" s="86"/>
      <c r="AKF3" s="86"/>
      <c r="AKG3" s="86"/>
      <c r="AKH3" s="86"/>
      <c r="AKI3" s="86"/>
      <c r="AKJ3" s="86"/>
      <c r="AKK3" s="86"/>
      <c r="AKL3" s="86"/>
      <c r="AKM3" s="86"/>
      <c r="AKN3" s="86"/>
      <c r="AKO3" s="86"/>
      <c r="AKP3" s="86"/>
      <c r="AKQ3" s="86"/>
      <c r="AKR3" s="86"/>
      <c r="AKS3" s="86"/>
      <c r="AKT3" s="86"/>
      <c r="AKU3" s="86"/>
    </row>
    <row r="4" spans="1:983" ht="22.15" customHeight="1" x14ac:dyDescent="0.25">
      <c r="A4" s="340" t="s">
        <v>245</v>
      </c>
      <c r="B4" s="337"/>
      <c r="C4" s="337"/>
      <c r="D4" s="337"/>
      <c r="E4" s="337"/>
      <c r="F4" s="337"/>
      <c r="G4" s="337"/>
      <c r="H4" s="337"/>
      <c r="I4" s="337"/>
      <c r="J4" s="337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  <c r="IW4" s="86"/>
      <c r="IX4" s="86"/>
      <c r="IY4" s="86"/>
      <c r="IZ4" s="86"/>
      <c r="JA4" s="86"/>
      <c r="JB4" s="86"/>
      <c r="JC4" s="86"/>
      <c r="JD4" s="86"/>
      <c r="JE4" s="86"/>
      <c r="JF4" s="86"/>
      <c r="JG4" s="86"/>
      <c r="JH4" s="86"/>
      <c r="JI4" s="86"/>
      <c r="JJ4" s="86"/>
      <c r="JK4" s="86"/>
      <c r="JL4" s="86"/>
      <c r="JM4" s="86"/>
      <c r="JN4" s="86"/>
      <c r="JO4" s="86"/>
      <c r="JP4" s="86"/>
      <c r="JQ4" s="86"/>
      <c r="JR4" s="86"/>
      <c r="JS4" s="86"/>
      <c r="JT4" s="86"/>
      <c r="JU4" s="86"/>
      <c r="JV4" s="86"/>
      <c r="JW4" s="86"/>
      <c r="JX4" s="86"/>
      <c r="JY4" s="86"/>
      <c r="JZ4" s="86"/>
      <c r="KA4" s="86"/>
      <c r="KB4" s="86"/>
      <c r="KC4" s="86"/>
      <c r="KD4" s="86"/>
      <c r="KE4" s="86"/>
      <c r="KF4" s="86"/>
      <c r="KG4" s="86"/>
      <c r="KH4" s="86"/>
      <c r="KI4" s="86"/>
      <c r="KJ4" s="86"/>
      <c r="KK4" s="86"/>
      <c r="KL4" s="86"/>
      <c r="KM4" s="86"/>
      <c r="KN4" s="86"/>
      <c r="KO4" s="86"/>
      <c r="KP4" s="86"/>
      <c r="KQ4" s="86"/>
      <c r="KR4" s="86"/>
      <c r="KS4" s="86"/>
      <c r="KT4" s="86"/>
      <c r="KU4" s="86"/>
      <c r="KV4" s="86"/>
      <c r="KW4" s="86"/>
      <c r="KX4" s="86"/>
      <c r="KY4" s="86"/>
      <c r="KZ4" s="86"/>
      <c r="LA4" s="86"/>
      <c r="LB4" s="86"/>
      <c r="LC4" s="86"/>
      <c r="LD4" s="86"/>
      <c r="LE4" s="86"/>
      <c r="LF4" s="86"/>
      <c r="LG4" s="86"/>
      <c r="LH4" s="86"/>
      <c r="LI4" s="86"/>
      <c r="LJ4" s="86"/>
      <c r="LK4" s="86"/>
      <c r="LL4" s="86"/>
      <c r="LM4" s="86"/>
      <c r="LN4" s="86"/>
      <c r="LO4" s="86"/>
      <c r="LP4" s="86"/>
      <c r="LQ4" s="86"/>
      <c r="LR4" s="86"/>
      <c r="LS4" s="86"/>
      <c r="LT4" s="86"/>
      <c r="LU4" s="86"/>
      <c r="LV4" s="86"/>
      <c r="LW4" s="86"/>
      <c r="LX4" s="86"/>
      <c r="LY4" s="86"/>
      <c r="LZ4" s="86"/>
      <c r="MA4" s="86"/>
      <c r="MB4" s="86"/>
      <c r="MC4" s="86"/>
      <c r="MD4" s="86"/>
      <c r="ME4" s="86"/>
      <c r="MF4" s="86"/>
      <c r="MG4" s="86"/>
      <c r="MH4" s="86"/>
      <c r="MI4" s="86"/>
      <c r="MJ4" s="86"/>
      <c r="MK4" s="86"/>
      <c r="ML4" s="86"/>
      <c r="MM4" s="86"/>
      <c r="MN4" s="86"/>
      <c r="MO4" s="86"/>
      <c r="MP4" s="86"/>
      <c r="MQ4" s="86"/>
      <c r="MR4" s="86"/>
      <c r="MS4" s="86"/>
      <c r="MT4" s="86"/>
      <c r="MU4" s="86"/>
      <c r="MV4" s="86"/>
      <c r="MW4" s="86"/>
      <c r="MX4" s="86"/>
      <c r="MY4" s="86"/>
      <c r="MZ4" s="86"/>
      <c r="NA4" s="86"/>
      <c r="NB4" s="86"/>
      <c r="NC4" s="86"/>
      <c r="ND4" s="86"/>
      <c r="NE4" s="86"/>
      <c r="NF4" s="86"/>
      <c r="NG4" s="86"/>
      <c r="NH4" s="86"/>
      <c r="NI4" s="86"/>
      <c r="NJ4" s="86"/>
      <c r="NK4" s="86"/>
      <c r="NL4" s="86"/>
      <c r="NM4" s="86"/>
      <c r="NN4" s="86"/>
      <c r="NO4" s="86"/>
      <c r="NP4" s="86"/>
      <c r="NQ4" s="86"/>
      <c r="NR4" s="86"/>
      <c r="NS4" s="86"/>
      <c r="NT4" s="86"/>
      <c r="NU4" s="86"/>
      <c r="NV4" s="86"/>
      <c r="NW4" s="86"/>
      <c r="NX4" s="86"/>
      <c r="NY4" s="86"/>
      <c r="NZ4" s="86"/>
      <c r="OA4" s="86"/>
      <c r="OB4" s="86"/>
      <c r="OC4" s="86"/>
      <c r="OD4" s="86"/>
      <c r="OE4" s="86"/>
      <c r="OF4" s="86"/>
      <c r="OG4" s="86"/>
      <c r="OH4" s="86"/>
      <c r="OI4" s="86"/>
      <c r="OJ4" s="86"/>
      <c r="OK4" s="86"/>
      <c r="OL4" s="86"/>
      <c r="OM4" s="86"/>
      <c r="ON4" s="86"/>
      <c r="OO4" s="86"/>
      <c r="OP4" s="86"/>
      <c r="OQ4" s="86"/>
      <c r="OR4" s="86"/>
      <c r="OS4" s="86"/>
      <c r="OT4" s="86"/>
      <c r="OU4" s="86"/>
      <c r="OV4" s="86"/>
      <c r="OW4" s="86"/>
      <c r="OX4" s="86"/>
      <c r="OY4" s="86"/>
      <c r="OZ4" s="86"/>
      <c r="PA4" s="86"/>
      <c r="PB4" s="86"/>
      <c r="PC4" s="86"/>
      <c r="PD4" s="86"/>
      <c r="PE4" s="86"/>
      <c r="PF4" s="86"/>
      <c r="PG4" s="86"/>
      <c r="PH4" s="86"/>
      <c r="PI4" s="86"/>
      <c r="PJ4" s="86"/>
      <c r="PK4" s="86"/>
      <c r="PL4" s="86"/>
      <c r="PM4" s="86"/>
      <c r="PN4" s="86"/>
      <c r="PO4" s="86"/>
      <c r="PP4" s="86"/>
      <c r="PQ4" s="86"/>
      <c r="PR4" s="86"/>
      <c r="PS4" s="86"/>
      <c r="PT4" s="86"/>
      <c r="PU4" s="86"/>
      <c r="PV4" s="86"/>
      <c r="PW4" s="86"/>
      <c r="PX4" s="86"/>
      <c r="PY4" s="86"/>
      <c r="PZ4" s="86"/>
      <c r="QA4" s="86"/>
      <c r="QB4" s="86"/>
      <c r="QC4" s="86"/>
      <c r="QD4" s="86"/>
      <c r="QE4" s="86"/>
      <c r="QF4" s="86"/>
      <c r="QG4" s="86"/>
      <c r="QH4" s="86"/>
      <c r="QI4" s="86"/>
      <c r="QJ4" s="86"/>
      <c r="QK4" s="86"/>
      <c r="QL4" s="86"/>
      <c r="QM4" s="86"/>
      <c r="QN4" s="86"/>
      <c r="QO4" s="86"/>
      <c r="QP4" s="86"/>
      <c r="QQ4" s="86"/>
      <c r="QR4" s="86"/>
      <c r="QS4" s="86"/>
      <c r="QT4" s="86"/>
      <c r="QU4" s="86"/>
      <c r="QV4" s="86"/>
      <c r="QW4" s="86"/>
      <c r="QX4" s="86"/>
      <c r="QY4" s="86"/>
      <c r="QZ4" s="86"/>
      <c r="RA4" s="86"/>
      <c r="RB4" s="86"/>
      <c r="RC4" s="86"/>
      <c r="RD4" s="86"/>
      <c r="RE4" s="86"/>
      <c r="RF4" s="86"/>
      <c r="RG4" s="86"/>
      <c r="RH4" s="86"/>
      <c r="RI4" s="86"/>
      <c r="RJ4" s="86"/>
      <c r="RK4" s="86"/>
      <c r="RL4" s="86"/>
      <c r="RM4" s="86"/>
      <c r="RN4" s="86"/>
      <c r="RO4" s="86"/>
      <c r="RP4" s="86"/>
      <c r="RQ4" s="86"/>
      <c r="RR4" s="86"/>
      <c r="RS4" s="86"/>
      <c r="RT4" s="86"/>
      <c r="RU4" s="86"/>
      <c r="RV4" s="86"/>
      <c r="RW4" s="86"/>
      <c r="RX4" s="86"/>
      <c r="RY4" s="86"/>
      <c r="RZ4" s="86"/>
      <c r="SA4" s="86"/>
      <c r="SB4" s="86"/>
      <c r="SC4" s="86"/>
      <c r="SD4" s="86"/>
      <c r="SE4" s="86"/>
      <c r="SF4" s="86"/>
      <c r="SG4" s="86"/>
      <c r="SH4" s="86"/>
      <c r="SI4" s="86"/>
      <c r="SJ4" s="86"/>
      <c r="SK4" s="86"/>
      <c r="SL4" s="86"/>
      <c r="SM4" s="86"/>
      <c r="SN4" s="86"/>
      <c r="SO4" s="86"/>
      <c r="SP4" s="86"/>
      <c r="SQ4" s="86"/>
      <c r="SR4" s="86"/>
      <c r="SS4" s="86"/>
      <c r="ST4" s="86"/>
      <c r="SU4" s="86"/>
      <c r="SV4" s="86"/>
      <c r="SW4" s="86"/>
      <c r="SX4" s="86"/>
      <c r="SY4" s="86"/>
      <c r="SZ4" s="86"/>
      <c r="TA4" s="86"/>
      <c r="TB4" s="86"/>
      <c r="TC4" s="86"/>
      <c r="TD4" s="86"/>
      <c r="TE4" s="86"/>
      <c r="TF4" s="86"/>
      <c r="TG4" s="86"/>
      <c r="TH4" s="86"/>
      <c r="TI4" s="86"/>
      <c r="TJ4" s="86"/>
      <c r="TK4" s="86"/>
      <c r="TL4" s="86"/>
      <c r="TM4" s="86"/>
      <c r="TN4" s="86"/>
      <c r="TO4" s="86"/>
      <c r="TP4" s="86"/>
      <c r="TQ4" s="86"/>
      <c r="TR4" s="86"/>
      <c r="TS4" s="86"/>
      <c r="TT4" s="86"/>
      <c r="TU4" s="86"/>
      <c r="TV4" s="86"/>
      <c r="TW4" s="86"/>
      <c r="TX4" s="86"/>
      <c r="TY4" s="86"/>
      <c r="TZ4" s="86"/>
      <c r="UA4" s="86"/>
      <c r="UB4" s="86"/>
      <c r="UC4" s="86"/>
      <c r="UD4" s="86"/>
      <c r="UE4" s="86"/>
      <c r="UF4" s="86"/>
      <c r="UG4" s="86"/>
      <c r="UH4" s="86"/>
      <c r="UI4" s="86"/>
      <c r="UJ4" s="86"/>
      <c r="UK4" s="86"/>
      <c r="UL4" s="86"/>
      <c r="UM4" s="86"/>
      <c r="UN4" s="86"/>
      <c r="UO4" s="86"/>
      <c r="UP4" s="86"/>
      <c r="UQ4" s="86"/>
      <c r="UR4" s="86"/>
      <c r="US4" s="86"/>
      <c r="UT4" s="86"/>
      <c r="UU4" s="86"/>
      <c r="UV4" s="86"/>
      <c r="UW4" s="86"/>
      <c r="UX4" s="86"/>
      <c r="UY4" s="86"/>
      <c r="UZ4" s="86"/>
      <c r="VA4" s="86"/>
      <c r="VB4" s="86"/>
      <c r="VC4" s="86"/>
      <c r="VD4" s="86"/>
      <c r="VE4" s="86"/>
      <c r="VF4" s="86"/>
      <c r="VG4" s="86"/>
      <c r="VH4" s="86"/>
      <c r="VI4" s="86"/>
      <c r="VJ4" s="86"/>
      <c r="VK4" s="86"/>
      <c r="VL4" s="86"/>
      <c r="VM4" s="86"/>
      <c r="VN4" s="86"/>
      <c r="VO4" s="86"/>
      <c r="VP4" s="86"/>
      <c r="VQ4" s="86"/>
      <c r="VR4" s="86"/>
      <c r="VS4" s="86"/>
      <c r="VT4" s="86"/>
      <c r="VU4" s="86"/>
      <c r="VV4" s="86"/>
      <c r="VW4" s="86"/>
      <c r="VX4" s="86"/>
      <c r="VY4" s="86"/>
      <c r="VZ4" s="86"/>
      <c r="WA4" s="86"/>
      <c r="WB4" s="86"/>
      <c r="WC4" s="86"/>
      <c r="WD4" s="86"/>
      <c r="WE4" s="86"/>
      <c r="WF4" s="86"/>
      <c r="WG4" s="86"/>
      <c r="WH4" s="86"/>
      <c r="WI4" s="86"/>
      <c r="WJ4" s="86"/>
      <c r="WK4" s="86"/>
      <c r="WL4" s="86"/>
      <c r="WM4" s="86"/>
      <c r="WN4" s="86"/>
      <c r="WO4" s="86"/>
      <c r="WP4" s="86"/>
      <c r="WQ4" s="86"/>
      <c r="WR4" s="86"/>
      <c r="WS4" s="86"/>
      <c r="WT4" s="86"/>
      <c r="WU4" s="86"/>
      <c r="WV4" s="86"/>
      <c r="WW4" s="86"/>
      <c r="WX4" s="86"/>
      <c r="WY4" s="86"/>
      <c r="WZ4" s="86"/>
      <c r="XA4" s="86"/>
      <c r="XB4" s="86"/>
      <c r="XC4" s="86"/>
      <c r="XD4" s="86"/>
      <c r="XE4" s="86"/>
      <c r="XF4" s="86"/>
      <c r="XG4" s="86"/>
      <c r="XH4" s="86"/>
      <c r="XI4" s="86"/>
      <c r="XJ4" s="86"/>
      <c r="XK4" s="86"/>
      <c r="XL4" s="86"/>
      <c r="XM4" s="86"/>
      <c r="XN4" s="86"/>
      <c r="XO4" s="86"/>
      <c r="XP4" s="86"/>
      <c r="XQ4" s="86"/>
      <c r="XR4" s="86"/>
      <c r="XS4" s="86"/>
      <c r="XT4" s="86"/>
      <c r="XU4" s="86"/>
      <c r="XV4" s="86"/>
      <c r="XW4" s="86"/>
      <c r="XX4" s="86"/>
      <c r="XY4" s="86"/>
      <c r="XZ4" s="86"/>
      <c r="YA4" s="86"/>
      <c r="YB4" s="86"/>
      <c r="YC4" s="86"/>
      <c r="YD4" s="86"/>
      <c r="YE4" s="86"/>
      <c r="YF4" s="86"/>
      <c r="YG4" s="86"/>
      <c r="YH4" s="86"/>
      <c r="YI4" s="86"/>
      <c r="YJ4" s="86"/>
      <c r="YK4" s="86"/>
      <c r="YL4" s="86"/>
      <c r="YM4" s="86"/>
      <c r="YN4" s="86"/>
      <c r="YO4" s="86"/>
      <c r="YP4" s="86"/>
      <c r="YQ4" s="86"/>
      <c r="YR4" s="86"/>
      <c r="YS4" s="86"/>
      <c r="YT4" s="86"/>
      <c r="YU4" s="86"/>
      <c r="YV4" s="86"/>
      <c r="YW4" s="86"/>
      <c r="YX4" s="86"/>
      <c r="YY4" s="86"/>
      <c r="YZ4" s="86"/>
      <c r="ZA4" s="86"/>
      <c r="ZB4" s="86"/>
      <c r="ZC4" s="86"/>
      <c r="ZD4" s="86"/>
      <c r="ZE4" s="86"/>
      <c r="ZF4" s="86"/>
      <c r="ZG4" s="86"/>
      <c r="ZH4" s="86"/>
      <c r="ZI4" s="86"/>
      <c r="ZJ4" s="86"/>
      <c r="ZK4" s="86"/>
      <c r="ZL4" s="86"/>
      <c r="ZM4" s="86"/>
      <c r="ZN4" s="86"/>
      <c r="ZO4" s="86"/>
      <c r="ZP4" s="86"/>
      <c r="ZQ4" s="86"/>
      <c r="ZR4" s="86"/>
      <c r="ZS4" s="86"/>
      <c r="ZT4" s="86"/>
      <c r="ZU4" s="86"/>
      <c r="ZV4" s="86"/>
      <c r="ZW4" s="86"/>
      <c r="ZX4" s="86"/>
      <c r="ZY4" s="86"/>
      <c r="ZZ4" s="86"/>
      <c r="AAA4" s="86"/>
      <c r="AAB4" s="86"/>
      <c r="AAC4" s="86"/>
      <c r="AAD4" s="86"/>
      <c r="AAE4" s="86"/>
      <c r="AAF4" s="86"/>
      <c r="AAG4" s="86"/>
      <c r="AAH4" s="86"/>
      <c r="AAI4" s="86"/>
      <c r="AAJ4" s="86"/>
      <c r="AAK4" s="86"/>
      <c r="AAL4" s="86"/>
      <c r="AAM4" s="86"/>
      <c r="AAN4" s="86"/>
      <c r="AAO4" s="86"/>
      <c r="AAP4" s="86"/>
      <c r="AAQ4" s="86"/>
      <c r="AAR4" s="86"/>
      <c r="AAS4" s="86"/>
      <c r="AAT4" s="86"/>
      <c r="AAU4" s="86"/>
      <c r="AAV4" s="86"/>
      <c r="AAW4" s="86"/>
      <c r="AAX4" s="86"/>
      <c r="AAY4" s="86"/>
      <c r="AAZ4" s="86"/>
      <c r="ABA4" s="86"/>
      <c r="ABB4" s="86"/>
      <c r="ABC4" s="86"/>
      <c r="ABD4" s="86"/>
      <c r="ABE4" s="86"/>
      <c r="ABF4" s="86"/>
      <c r="ABG4" s="86"/>
      <c r="ABH4" s="86"/>
      <c r="ABI4" s="86"/>
      <c r="ABJ4" s="86"/>
      <c r="ABK4" s="86"/>
      <c r="ABL4" s="86"/>
      <c r="ABM4" s="86"/>
      <c r="ABN4" s="86"/>
      <c r="ABO4" s="86"/>
      <c r="ABP4" s="86"/>
      <c r="ABQ4" s="86"/>
      <c r="ABR4" s="86"/>
      <c r="ABS4" s="86"/>
      <c r="ABT4" s="86"/>
      <c r="ABU4" s="86"/>
      <c r="ABV4" s="86"/>
      <c r="ABW4" s="86"/>
      <c r="ABX4" s="86"/>
      <c r="ABY4" s="86"/>
      <c r="ABZ4" s="86"/>
      <c r="ACA4" s="86"/>
      <c r="ACB4" s="86"/>
      <c r="ACC4" s="86"/>
      <c r="ACD4" s="86"/>
      <c r="ACE4" s="86"/>
      <c r="ACF4" s="86"/>
      <c r="ACG4" s="86"/>
      <c r="ACH4" s="86"/>
      <c r="ACI4" s="86"/>
      <c r="ACJ4" s="86"/>
      <c r="ACK4" s="86"/>
      <c r="ACL4" s="86"/>
      <c r="ACM4" s="86"/>
      <c r="ACN4" s="86"/>
      <c r="ACO4" s="86"/>
      <c r="ACP4" s="86"/>
      <c r="ACQ4" s="86"/>
      <c r="ACR4" s="86"/>
      <c r="ACS4" s="86"/>
      <c r="ACT4" s="86"/>
      <c r="ACU4" s="86"/>
      <c r="ACV4" s="86"/>
      <c r="ACW4" s="86"/>
      <c r="ACX4" s="86"/>
      <c r="ACY4" s="86"/>
      <c r="ACZ4" s="86"/>
      <c r="ADA4" s="86"/>
      <c r="ADB4" s="86"/>
      <c r="ADC4" s="86"/>
      <c r="ADD4" s="86"/>
      <c r="ADE4" s="86"/>
      <c r="ADF4" s="86"/>
      <c r="ADG4" s="86"/>
      <c r="ADH4" s="86"/>
      <c r="ADI4" s="86"/>
      <c r="ADJ4" s="86"/>
      <c r="ADK4" s="86"/>
      <c r="ADL4" s="86"/>
      <c r="ADM4" s="86"/>
      <c r="ADN4" s="86"/>
      <c r="ADO4" s="86"/>
      <c r="ADP4" s="86"/>
      <c r="ADQ4" s="86"/>
      <c r="ADR4" s="86"/>
      <c r="ADS4" s="86"/>
      <c r="ADT4" s="86"/>
      <c r="ADU4" s="86"/>
      <c r="ADV4" s="86"/>
      <c r="ADW4" s="86"/>
      <c r="ADX4" s="86"/>
      <c r="ADY4" s="86"/>
      <c r="ADZ4" s="86"/>
      <c r="AEA4" s="86"/>
      <c r="AEB4" s="86"/>
      <c r="AEC4" s="86"/>
      <c r="AED4" s="86"/>
      <c r="AEE4" s="86"/>
      <c r="AEF4" s="86"/>
      <c r="AEG4" s="86"/>
      <c r="AEH4" s="86"/>
      <c r="AEI4" s="86"/>
      <c r="AEJ4" s="86"/>
      <c r="AEK4" s="86"/>
      <c r="AEL4" s="86"/>
      <c r="AEM4" s="86"/>
      <c r="AEN4" s="86"/>
      <c r="AEO4" s="86"/>
      <c r="AEP4" s="86"/>
      <c r="AEQ4" s="86"/>
      <c r="AER4" s="86"/>
      <c r="AES4" s="86"/>
      <c r="AET4" s="86"/>
      <c r="AEU4" s="86"/>
      <c r="AEV4" s="86"/>
      <c r="AEW4" s="86"/>
      <c r="AEX4" s="86"/>
      <c r="AEY4" s="86"/>
      <c r="AEZ4" s="86"/>
      <c r="AFA4" s="86"/>
      <c r="AFB4" s="86"/>
      <c r="AFC4" s="86"/>
      <c r="AFD4" s="86"/>
      <c r="AFE4" s="86"/>
      <c r="AFF4" s="86"/>
      <c r="AFG4" s="86"/>
      <c r="AFH4" s="86"/>
      <c r="AFI4" s="86"/>
      <c r="AFJ4" s="86"/>
      <c r="AFK4" s="86"/>
      <c r="AFL4" s="86"/>
      <c r="AFM4" s="86"/>
      <c r="AFN4" s="86"/>
      <c r="AFO4" s="86"/>
      <c r="AFP4" s="86"/>
      <c r="AFQ4" s="86"/>
      <c r="AFR4" s="86"/>
      <c r="AFS4" s="86"/>
      <c r="AFT4" s="86"/>
      <c r="AFU4" s="86"/>
      <c r="AFV4" s="86"/>
      <c r="AFW4" s="86"/>
      <c r="AFX4" s="86"/>
      <c r="AFY4" s="86"/>
      <c r="AFZ4" s="86"/>
      <c r="AGA4" s="86"/>
      <c r="AGB4" s="86"/>
      <c r="AGC4" s="86"/>
      <c r="AGD4" s="86"/>
      <c r="AGE4" s="86"/>
      <c r="AGF4" s="86"/>
      <c r="AGG4" s="86"/>
      <c r="AGH4" s="86"/>
      <c r="AGI4" s="86"/>
      <c r="AGJ4" s="86"/>
      <c r="AGK4" s="86"/>
      <c r="AGL4" s="86"/>
      <c r="AGM4" s="86"/>
      <c r="AGN4" s="86"/>
      <c r="AGO4" s="86"/>
      <c r="AGP4" s="86"/>
      <c r="AGQ4" s="86"/>
      <c r="AGR4" s="86"/>
      <c r="AGS4" s="86"/>
      <c r="AGT4" s="86"/>
      <c r="AGU4" s="86"/>
      <c r="AGV4" s="86"/>
      <c r="AGW4" s="86"/>
      <c r="AGX4" s="86"/>
      <c r="AGY4" s="86"/>
      <c r="AGZ4" s="86"/>
      <c r="AHA4" s="86"/>
      <c r="AHB4" s="86"/>
      <c r="AHC4" s="86"/>
      <c r="AHD4" s="86"/>
      <c r="AHE4" s="86"/>
      <c r="AHF4" s="86"/>
      <c r="AHG4" s="86"/>
      <c r="AHH4" s="86"/>
      <c r="AHI4" s="86"/>
      <c r="AHJ4" s="86"/>
      <c r="AHK4" s="86"/>
      <c r="AHL4" s="86"/>
      <c r="AHM4" s="86"/>
      <c r="AHN4" s="86"/>
      <c r="AHO4" s="86"/>
      <c r="AHP4" s="86"/>
      <c r="AHQ4" s="86"/>
      <c r="AHR4" s="86"/>
      <c r="AHS4" s="86"/>
      <c r="AHT4" s="86"/>
      <c r="AHU4" s="86"/>
      <c r="AHV4" s="86"/>
      <c r="AHW4" s="86"/>
      <c r="AHX4" s="86"/>
      <c r="AHY4" s="86"/>
      <c r="AHZ4" s="86"/>
      <c r="AIA4" s="86"/>
      <c r="AIB4" s="86"/>
      <c r="AIC4" s="86"/>
      <c r="AID4" s="86"/>
      <c r="AIE4" s="86"/>
      <c r="AIF4" s="86"/>
      <c r="AIG4" s="86"/>
      <c r="AIH4" s="86"/>
      <c r="AII4" s="86"/>
      <c r="AIJ4" s="86"/>
      <c r="AIK4" s="86"/>
      <c r="AIL4" s="86"/>
      <c r="AIM4" s="86"/>
      <c r="AIN4" s="86"/>
      <c r="AIO4" s="86"/>
      <c r="AIP4" s="86"/>
      <c r="AIQ4" s="86"/>
      <c r="AIR4" s="86"/>
      <c r="AIS4" s="86"/>
      <c r="AIT4" s="86"/>
      <c r="AIU4" s="86"/>
      <c r="AIV4" s="86"/>
      <c r="AIW4" s="86"/>
      <c r="AIX4" s="86"/>
      <c r="AIY4" s="86"/>
      <c r="AIZ4" s="86"/>
      <c r="AJA4" s="86"/>
      <c r="AJB4" s="86"/>
      <c r="AJC4" s="86"/>
      <c r="AJD4" s="86"/>
      <c r="AJE4" s="86"/>
      <c r="AJF4" s="86"/>
      <c r="AJG4" s="86"/>
      <c r="AJH4" s="86"/>
      <c r="AJI4" s="86"/>
      <c r="AJJ4" s="86"/>
      <c r="AJK4" s="86"/>
      <c r="AJL4" s="86"/>
      <c r="AJM4" s="86"/>
      <c r="AJN4" s="86"/>
      <c r="AJO4" s="86"/>
      <c r="AJP4" s="86"/>
      <c r="AJQ4" s="86"/>
      <c r="AJR4" s="86"/>
      <c r="AJS4" s="86"/>
      <c r="AJT4" s="86"/>
      <c r="AJU4" s="86"/>
      <c r="AJV4" s="86"/>
      <c r="AJW4" s="86"/>
      <c r="AJX4" s="86"/>
      <c r="AJY4" s="86"/>
      <c r="AJZ4" s="86"/>
      <c r="AKA4" s="86"/>
      <c r="AKB4" s="86"/>
      <c r="AKC4" s="86"/>
      <c r="AKD4" s="86"/>
      <c r="AKE4" s="86"/>
      <c r="AKF4" s="86"/>
      <c r="AKG4" s="86"/>
      <c r="AKH4" s="86"/>
      <c r="AKI4" s="86"/>
      <c r="AKJ4" s="86"/>
      <c r="AKK4" s="86"/>
      <c r="AKL4" s="86"/>
      <c r="AKM4" s="86"/>
      <c r="AKN4" s="86"/>
      <c r="AKO4" s="86"/>
      <c r="AKP4" s="86"/>
      <c r="AKQ4" s="86"/>
      <c r="AKR4" s="86"/>
      <c r="AKS4" s="86"/>
      <c r="AKT4" s="86"/>
      <c r="AKU4" s="86"/>
    </row>
    <row r="5" spans="1:983" ht="22.15" customHeight="1" x14ac:dyDescent="0.25">
      <c r="A5" s="318" t="s">
        <v>185</v>
      </c>
      <c r="B5" s="319" t="s">
        <v>109</v>
      </c>
      <c r="C5" s="320" t="s">
        <v>206</v>
      </c>
      <c r="D5" s="320"/>
      <c r="E5" s="320"/>
      <c r="F5" s="320"/>
      <c r="G5" s="321" t="s">
        <v>367</v>
      </c>
      <c r="H5" s="333" t="s">
        <v>330</v>
      </c>
      <c r="I5" s="334"/>
      <c r="J5" s="341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6"/>
      <c r="KO5" s="86"/>
      <c r="KP5" s="86"/>
      <c r="KQ5" s="86"/>
      <c r="KR5" s="86"/>
      <c r="KS5" s="86"/>
      <c r="KT5" s="86"/>
      <c r="KU5" s="86"/>
      <c r="KV5" s="86"/>
      <c r="KW5" s="86"/>
      <c r="KX5" s="86"/>
      <c r="KY5" s="86"/>
      <c r="KZ5" s="86"/>
      <c r="LA5" s="86"/>
      <c r="LB5" s="86"/>
      <c r="LC5" s="86"/>
      <c r="LD5" s="86"/>
      <c r="LE5" s="86"/>
      <c r="LF5" s="86"/>
      <c r="LG5" s="86"/>
      <c r="LH5" s="86"/>
      <c r="LI5" s="86"/>
      <c r="LJ5" s="86"/>
      <c r="LK5" s="86"/>
      <c r="LL5" s="86"/>
      <c r="LM5" s="86"/>
      <c r="LN5" s="86"/>
      <c r="LO5" s="86"/>
      <c r="LP5" s="86"/>
      <c r="LQ5" s="86"/>
      <c r="LR5" s="86"/>
      <c r="LS5" s="86"/>
      <c r="LT5" s="86"/>
      <c r="LU5" s="86"/>
      <c r="LV5" s="86"/>
      <c r="LW5" s="86"/>
      <c r="LX5" s="86"/>
      <c r="LY5" s="86"/>
      <c r="LZ5" s="86"/>
      <c r="MA5" s="86"/>
      <c r="MB5" s="86"/>
      <c r="MC5" s="86"/>
      <c r="MD5" s="86"/>
      <c r="ME5" s="86"/>
      <c r="MF5" s="86"/>
      <c r="MG5" s="86"/>
      <c r="MH5" s="86"/>
      <c r="MI5" s="86"/>
      <c r="MJ5" s="86"/>
      <c r="MK5" s="86"/>
      <c r="ML5" s="86"/>
      <c r="MM5" s="86"/>
      <c r="MN5" s="86"/>
      <c r="MO5" s="86"/>
      <c r="MP5" s="86"/>
      <c r="MQ5" s="86"/>
      <c r="MR5" s="86"/>
      <c r="MS5" s="86"/>
      <c r="MT5" s="86"/>
      <c r="MU5" s="86"/>
      <c r="MV5" s="86"/>
      <c r="MW5" s="86"/>
      <c r="MX5" s="86"/>
      <c r="MY5" s="86"/>
      <c r="MZ5" s="86"/>
      <c r="NA5" s="86"/>
      <c r="NB5" s="86"/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86"/>
      <c r="OS5" s="86"/>
      <c r="OT5" s="86"/>
      <c r="OU5" s="86"/>
      <c r="OV5" s="86"/>
      <c r="OW5" s="86"/>
      <c r="OX5" s="86"/>
      <c r="OY5" s="86"/>
      <c r="OZ5" s="86"/>
      <c r="PA5" s="86"/>
      <c r="PB5" s="86"/>
      <c r="PC5" s="86"/>
      <c r="PD5" s="86"/>
      <c r="PE5" s="86"/>
      <c r="PF5" s="86"/>
      <c r="PG5" s="86"/>
      <c r="PH5" s="86"/>
      <c r="PI5" s="86"/>
      <c r="PJ5" s="86"/>
      <c r="PK5" s="86"/>
      <c r="PL5" s="86"/>
      <c r="PM5" s="86"/>
      <c r="PN5" s="86"/>
      <c r="PO5" s="86"/>
      <c r="PP5" s="86"/>
      <c r="PQ5" s="86"/>
      <c r="PR5" s="86"/>
      <c r="PS5" s="86"/>
      <c r="PT5" s="86"/>
      <c r="PU5" s="86"/>
      <c r="PV5" s="86"/>
      <c r="PW5" s="86"/>
      <c r="PX5" s="86"/>
      <c r="PY5" s="86"/>
      <c r="PZ5" s="86"/>
      <c r="QA5" s="86"/>
      <c r="QB5" s="86"/>
      <c r="QC5" s="86"/>
      <c r="QD5" s="86"/>
      <c r="QE5" s="86"/>
      <c r="QF5" s="86"/>
      <c r="QG5" s="86"/>
      <c r="QH5" s="86"/>
      <c r="QI5" s="86"/>
      <c r="QJ5" s="86"/>
      <c r="QK5" s="86"/>
      <c r="QL5" s="86"/>
      <c r="QM5" s="86"/>
      <c r="QN5" s="86"/>
      <c r="QO5" s="86"/>
      <c r="QP5" s="86"/>
      <c r="QQ5" s="86"/>
      <c r="QR5" s="86"/>
      <c r="QS5" s="86"/>
      <c r="QT5" s="86"/>
      <c r="QU5" s="86"/>
      <c r="QV5" s="86"/>
      <c r="QW5" s="86"/>
      <c r="QX5" s="86"/>
      <c r="QY5" s="86"/>
      <c r="QZ5" s="86"/>
      <c r="RA5" s="86"/>
      <c r="RB5" s="86"/>
      <c r="RC5" s="86"/>
      <c r="RD5" s="86"/>
      <c r="RE5" s="86"/>
      <c r="RF5" s="86"/>
      <c r="RG5" s="86"/>
      <c r="RH5" s="86"/>
      <c r="RI5" s="86"/>
      <c r="RJ5" s="86"/>
      <c r="RK5" s="86"/>
      <c r="RL5" s="86"/>
      <c r="RM5" s="86"/>
      <c r="RN5" s="86"/>
      <c r="RO5" s="86"/>
      <c r="RP5" s="86"/>
      <c r="RQ5" s="86"/>
      <c r="RR5" s="86"/>
      <c r="RS5" s="86"/>
      <c r="RT5" s="86"/>
      <c r="RU5" s="86"/>
      <c r="RV5" s="86"/>
      <c r="RW5" s="86"/>
      <c r="RX5" s="86"/>
      <c r="RY5" s="86"/>
      <c r="RZ5" s="86"/>
      <c r="SA5" s="86"/>
      <c r="SB5" s="86"/>
      <c r="SC5" s="86"/>
      <c r="SD5" s="86"/>
      <c r="SE5" s="86"/>
      <c r="SF5" s="86"/>
      <c r="SG5" s="86"/>
      <c r="SH5" s="86"/>
      <c r="SI5" s="86"/>
      <c r="SJ5" s="86"/>
      <c r="SK5" s="86"/>
      <c r="SL5" s="86"/>
      <c r="SM5" s="86"/>
      <c r="SN5" s="86"/>
      <c r="SO5" s="86"/>
      <c r="SP5" s="86"/>
      <c r="SQ5" s="86"/>
      <c r="SR5" s="86"/>
      <c r="SS5" s="86"/>
      <c r="ST5" s="86"/>
      <c r="SU5" s="86"/>
      <c r="SV5" s="86"/>
      <c r="SW5" s="86"/>
      <c r="SX5" s="86"/>
      <c r="SY5" s="86"/>
      <c r="SZ5" s="86"/>
      <c r="TA5" s="86"/>
      <c r="TB5" s="86"/>
      <c r="TC5" s="86"/>
      <c r="TD5" s="86"/>
      <c r="TE5" s="86"/>
      <c r="TF5" s="86"/>
      <c r="TG5" s="86"/>
      <c r="TH5" s="86"/>
      <c r="TI5" s="86"/>
      <c r="TJ5" s="86"/>
      <c r="TK5" s="86"/>
      <c r="TL5" s="86"/>
      <c r="TM5" s="86"/>
      <c r="TN5" s="86"/>
      <c r="TO5" s="86"/>
      <c r="TP5" s="86"/>
      <c r="TQ5" s="86"/>
      <c r="TR5" s="86"/>
      <c r="TS5" s="86"/>
      <c r="TT5" s="86"/>
      <c r="TU5" s="86"/>
      <c r="TV5" s="86"/>
      <c r="TW5" s="86"/>
      <c r="TX5" s="86"/>
      <c r="TY5" s="86"/>
      <c r="TZ5" s="86"/>
      <c r="UA5" s="86"/>
      <c r="UB5" s="86"/>
      <c r="UC5" s="86"/>
      <c r="UD5" s="86"/>
      <c r="UE5" s="86"/>
      <c r="UF5" s="86"/>
      <c r="UG5" s="86"/>
      <c r="UH5" s="86"/>
      <c r="UI5" s="86"/>
      <c r="UJ5" s="86"/>
      <c r="UK5" s="86"/>
      <c r="UL5" s="86"/>
      <c r="UM5" s="86"/>
      <c r="UN5" s="86"/>
      <c r="UO5" s="86"/>
      <c r="UP5" s="86"/>
      <c r="UQ5" s="86"/>
      <c r="UR5" s="86"/>
      <c r="US5" s="86"/>
      <c r="UT5" s="86"/>
      <c r="UU5" s="86"/>
      <c r="UV5" s="86"/>
      <c r="UW5" s="86"/>
      <c r="UX5" s="86"/>
      <c r="UY5" s="86"/>
      <c r="UZ5" s="86"/>
      <c r="VA5" s="86"/>
      <c r="VB5" s="86"/>
      <c r="VC5" s="86"/>
      <c r="VD5" s="86"/>
      <c r="VE5" s="86"/>
      <c r="VF5" s="86"/>
      <c r="VG5" s="86"/>
      <c r="VH5" s="86"/>
      <c r="VI5" s="86"/>
      <c r="VJ5" s="86"/>
      <c r="VK5" s="86"/>
      <c r="VL5" s="86"/>
      <c r="VM5" s="86"/>
      <c r="VN5" s="86"/>
      <c r="VO5" s="86"/>
      <c r="VP5" s="86"/>
      <c r="VQ5" s="86"/>
      <c r="VR5" s="86"/>
      <c r="VS5" s="86"/>
      <c r="VT5" s="86"/>
      <c r="VU5" s="86"/>
      <c r="VV5" s="86"/>
      <c r="VW5" s="86"/>
      <c r="VX5" s="86"/>
      <c r="VY5" s="86"/>
      <c r="VZ5" s="86"/>
      <c r="WA5" s="86"/>
      <c r="WB5" s="86"/>
      <c r="WC5" s="86"/>
      <c r="WD5" s="86"/>
      <c r="WE5" s="86"/>
      <c r="WF5" s="86"/>
      <c r="WG5" s="86"/>
      <c r="WH5" s="86"/>
      <c r="WI5" s="86"/>
      <c r="WJ5" s="86"/>
      <c r="WK5" s="86"/>
      <c r="WL5" s="86"/>
      <c r="WM5" s="86"/>
      <c r="WN5" s="86"/>
      <c r="WO5" s="86"/>
      <c r="WP5" s="86"/>
      <c r="WQ5" s="86"/>
      <c r="WR5" s="86"/>
      <c r="WS5" s="86"/>
      <c r="WT5" s="86"/>
      <c r="WU5" s="86"/>
      <c r="WV5" s="86"/>
      <c r="WW5" s="86"/>
      <c r="WX5" s="86"/>
      <c r="WY5" s="86"/>
      <c r="WZ5" s="86"/>
      <c r="XA5" s="86"/>
      <c r="XB5" s="86"/>
      <c r="XC5" s="86"/>
      <c r="XD5" s="86"/>
      <c r="XE5" s="86"/>
      <c r="XF5" s="86"/>
      <c r="XG5" s="86"/>
      <c r="XH5" s="86"/>
      <c r="XI5" s="86"/>
      <c r="XJ5" s="86"/>
      <c r="XK5" s="86"/>
      <c r="XL5" s="86"/>
      <c r="XM5" s="86"/>
      <c r="XN5" s="86"/>
      <c r="XO5" s="86"/>
      <c r="XP5" s="86"/>
      <c r="XQ5" s="86"/>
      <c r="XR5" s="86"/>
      <c r="XS5" s="86"/>
      <c r="XT5" s="86"/>
      <c r="XU5" s="86"/>
      <c r="XV5" s="86"/>
      <c r="XW5" s="86"/>
      <c r="XX5" s="86"/>
      <c r="XY5" s="86"/>
      <c r="XZ5" s="86"/>
      <c r="YA5" s="86"/>
      <c r="YB5" s="86"/>
      <c r="YC5" s="86"/>
      <c r="YD5" s="86"/>
      <c r="YE5" s="86"/>
      <c r="YF5" s="86"/>
      <c r="YG5" s="86"/>
      <c r="YH5" s="86"/>
      <c r="YI5" s="86"/>
      <c r="YJ5" s="86"/>
      <c r="YK5" s="86"/>
      <c r="YL5" s="86"/>
      <c r="YM5" s="86"/>
      <c r="YN5" s="86"/>
      <c r="YO5" s="86"/>
      <c r="YP5" s="86"/>
      <c r="YQ5" s="86"/>
      <c r="YR5" s="86"/>
      <c r="YS5" s="86"/>
      <c r="YT5" s="86"/>
      <c r="YU5" s="86"/>
      <c r="YV5" s="86"/>
      <c r="YW5" s="86"/>
      <c r="YX5" s="86"/>
      <c r="YY5" s="86"/>
      <c r="YZ5" s="86"/>
      <c r="ZA5" s="86"/>
      <c r="ZB5" s="86"/>
      <c r="ZC5" s="86"/>
      <c r="ZD5" s="86"/>
      <c r="ZE5" s="86"/>
      <c r="ZF5" s="86"/>
      <c r="ZG5" s="86"/>
      <c r="ZH5" s="86"/>
      <c r="ZI5" s="86"/>
      <c r="ZJ5" s="86"/>
      <c r="ZK5" s="86"/>
      <c r="ZL5" s="86"/>
      <c r="ZM5" s="86"/>
      <c r="ZN5" s="86"/>
      <c r="ZO5" s="86"/>
      <c r="ZP5" s="86"/>
      <c r="ZQ5" s="86"/>
      <c r="ZR5" s="86"/>
      <c r="ZS5" s="86"/>
      <c r="ZT5" s="86"/>
      <c r="ZU5" s="86"/>
      <c r="ZV5" s="86"/>
      <c r="ZW5" s="86"/>
      <c r="ZX5" s="86"/>
      <c r="ZY5" s="86"/>
      <c r="ZZ5" s="86"/>
      <c r="AAA5" s="86"/>
      <c r="AAB5" s="86"/>
      <c r="AAC5" s="86"/>
      <c r="AAD5" s="86"/>
      <c r="AAE5" s="86"/>
      <c r="AAF5" s="86"/>
      <c r="AAG5" s="86"/>
      <c r="AAH5" s="86"/>
      <c r="AAI5" s="86"/>
      <c r="AAJ5" s="86"/>
      <c r="AAK5" s="86"/>
      <c r="AAL5" s="86"/>
      <c r="AAM5" s="86"/>
      <c r="AAN5" s="86"/>
      <c r="AAO5" s="86"/>
      <c r="AAP5" s="86"/>
      <c r="AAQ5" s="86"/>
      <c r="AAR5" s="86"/>
      <c r="AAS5" s="86"/>
      <c r="AAT5" s="86"/>
      <c r="AAU5" s="86"/>
      <c r="AAV5" s="86"/>
      <c r="AAW5" s="86"/>
      <c r="AAX5" s="86"/>
      <c r="AAY5" s="86"/>
      <c r="AAZ5" s="86"/>
      <c r="ABA5" s="86"/>
      <c r="ABB5" s="86"/>
      <c r="ABC5" s="86"/>
      <c r="ABD5" s="86"/>
      <c r="ABE5" s="86"/>
      <c r="ABF5" s="86"/>
      <c r="ABG5" s="86"/>
      <c r="ABH5" s="86"/>
      <c r="ABI5" s="86"/>
      <c r="ABJ5" s="86"/>
      <c r="ABK5" s="86"/>
      <c r="ABL5" s="86"/>
      <c r="ABM5" s="86"/>
      <c r="ABN5" s="86"/>
      <c r="ABO5" s="86"/>
      <c r="ABP5" s="86"/>
      <c r="ABQ5" s="86"/>
      <c r="ABR5" s="86"/>
      <c r="ABS5" s="86"/>
      <c r="ABT5" s="86"/>
      <c r="ABU5" s="86"/>
      <c r="ABV5" s="86"/>
      <c r="ABW5" s="86"/>
      <c r="ABX5" s="86"/>
      <c r="ABY5" s="86"/>
      <c r="ABZ5" s="86"/>
      <c r="ACA5" s="86"/>
      <c r="ACB5" s="86"/>
      <c r="ACC5" s="86"/>
      <c r="ACD5" s="86"/>
      <c r="ACE5" s="86"/>
      <c r="ACF5" s="86"/>
      <c r="ACG5" s="86"/>
      <c r="ACH5" s="86"/>
      <c r="ACI5" s="86"/>
      <c r="ACJ5" s="86"/>
      <c r="ACK5" s="86"/>
      <c r="ACL5" s="86"/>
      <c r="ACM5" s="86"/>
      <c r="ACN5" s="86"/>
      <c r="ACO5" s="86"/>
      <c r="ACP5" s="86"/>
      <c r="ACQ5" s="86"/>
      <c r="ACR5" s="86"/>
      <c r="ACS5" s="86"/>
      <c r="ACT5" s="86"/>
      <c r="ACU5" s="86"/>
      <c r="ACV5" s="86"/>
      <c r="ACW5" s="86"/>
      <c r="ACX5" s="86"/>
      <c r="ACY5" s="86"/>
      <c r="ACZ5" s="86"/>
      <c r="ADA5" s="86"/>
      <c r="ADB5" s="86"/>
      <c r="ADC5" s="86"/>
      <c r="ADD5" s="86"/>
      <c r="ADE5" s="86"/>
      <c r="ADF5" s="86"/>
      <c r="ADG5" s="86"/>
      <c r="ADH5" s="86"/>
      <c r="ADI5" s="86"/>
      <c r="ADJ5" s="86"/>
      <c r="ADK5" s="86"/>
      <c r="ADL5" s="86"/>
      <c r="ADM5" s="86"/>
      <c r="ADN5" s="86"/>
      <c r="ADO5" s="86"/>
      <c r="ADP5" s="86"/>
      <c r="ADQ5" s="86"/>
      <c r="ADR5" s="86"/>
      <c r="ADS5" s="86"/>
      <c r="ADT5" s="86"/>
      <c r="ADU5" s="86"/>
      <c r="ADV5" s="86"/>
      <c r="ADW5" s="86"/>
      <c r="ADX5" s="86"/>
      <c r="ADY5" s="86"/>
      <c r="ADZ5" s="86"/>
      <c r="AEA5" s="86"/>
      <c r="AEB5" s="86"/>
      <c r="AEC5" s="86"/>
      <c r="AED5" s="86"/>
      <c r="AEE5" s="86"/>
      <c r="AEF5" s="86"/>
      <c r="AEG5" s="86"/>
      <c r="AEH5" s="86"/>
      <c r="AEI5" s="86"/>
      <c r="AEJ5" s="86"/>
      <c r="AEK5" s="86"/>
      <c r="AEL5" s="86"/>
      <c r="AEM5" s="86"/>
      <c r="AEN5" s="86"/>
      <c r="AEO5" s="86"/>
      <c r="AEP5" s="86"/>
      <c r="AEQ5" s="86"/>
      <c r="AER5" s="86"/>
      <c r="AES5" s="86"/>
      <c r="AET5" s="86"/>
      <c r="AEU5" s="86"/>
      <c r="AEV5" s="86"/>
      <c r="AEW5" s="86"/>
      <c r="AEX5" s="86"/>
      <c r="AEY5" s="86"/>
      <c r="AEZ5" s="86"/>
      <c r="AFA5" s="86"/>
      <c r="AFB5" s="86"/>
      <c r="AFC5" s="86"/>
      <c r="AFD5" s="86"/>
      <c r="AFE5" s="86"/>
      <c r="AFF5" s="86"/>
      <c r="AFG5" s="86"/>
      <c r="AFH5" s="86"/>
      <c r="AFI5" s="86"/>
      <c r="AFJ5" s="86"/>
      <c r="AFK5" s="86"/>
      <c r="AFL5" s="86"/>
      <c r="AFM5" s="86"/>
      <c r="AFN5" s="86"/>
      <c r="AFO5" s="86"/>
      <c r="AFP5" s="86"/>
      <c r="AFQ5" s="86"/>
      <c r="AFR5" s="86"/>
      <c r="AFS5" s="86"/>
      <c r="AFT5" s="86"/>
      <c r="AFU5" s="86"/>
      <c r="AFV5" s="86"/>
      <c r="AFW5" s="86"/>
      <c r="AFX5" s="86"/>
      <c r="AFY5" s="86"/>
      <c r="AFZ5" s="86"/>
      <c r="AGA5" s="86"/>
      <c r="AGB5" s="86"/>
      <c r="AGC5" s="86"/>
      <c r="AGD5" s="86"/>
      <c r="AGE5" s="86"/>
      <c r="AGF5" s="86"/>
      <c r="AGG5" s="86"/>
      <c r="AGH5" s="86"/>
      <c r="AGI5" s="86"/>
      <c r="AGJ5" s="86"/>
      <c r="AGK5" s="86"/>
      <c r="AGL5" s="86"/>
      <c r="AGM5" s="86"/>
      <c r="AGN5" s="86"/>
      <c r="AGO5" s="86"/>
      <c r="AGP5" s="86"/>
      <c r="AGQ5" s="86"/>
      <c r="AGR5" s="86"/>
      <c r="AGS5" s="86"/>
      <c r="AGT5" s="86"/>
      <c r="AGU5" s="86"/>
      <c r="AGV5" s="86"/>
      <c r="AGW5" s="86"/>
      <c r="AGX5" s="86"/>
      <c r="AGY5" s="86"/>
      <c r="AGZ5" s="86"/>
      <c r="AHA5" s="86"/>
      <c r="AHB5" s="86"/>
      <c r="AHC5" s="86"/>
      <c r="AHD5" s="86"/>
      <c r="AHE5" s="86"/>
      <c r="AHF5" s="86"/>
      <c r="AHG5" s="86"/>
      <c r="AHH5" s="86"/>
      <c r="AHI5" s="86"/>
      <c r="AHJ5" s="86"/>
      <c r="AHK5" s="86"/>
      <c r="AHL5" s="86"/>
      <c r="AHM5" s="86"/>
      <c r="AHN5" s="86"/>
      <c r="AHO5" s="86"/>
      <c r="AHP5" s="86"/>
      <c r="AHQ5" s="86"/>
      <c r="AHR5" s="86"/>
      <c r="AHS5" s="86"/>
      <c r="AHT5" s="86"/>
      <c r="AHU5" s="86"/>
      <c r="AHV5" s="86"/>
      <c r="AHW5" s="86"/>
      <c r="AHX5" s="86"/>
      <c r="AHY5" s="86"/>
      <c r="AHZ5" s="86"/>
      <c r="AIA5" s="86"/>
      <c r="AIB5" s="86"/>
      <c r="AIC5" s="86"/>
      <c r="AID5" s="86"/>
      <c r="AIE5" s="86"/>
      <c r="AIF5" s="86"/>
      <c r="AIG5" s="86"/>
      <c r="AIH5" s="86"/>
      <c r="AII5" s="86"/>
      <c r="AIJ5" s="86"/>
      <c r="AIK5" s="86"/>
      <c r="AIL5" s="86"/>
      <c r="AIM5" s="86"/>
      <c r="AIN5" s="86"/>
      <c r="AIO5" s="86"/>
      <c r="AIP5" s="86"/>
      <c r="AIQ5" s="86"/>
      <c r="AIR5" s="86"/>
      <c r="AIS5" s="86"/>
      <c r="AIT5" s="86"/>
      <c r="AIU5" s="86"/>
      <c r="AIV5" s="86"/>
      <c r="AIW5" s="86"/>
      <c r="AIX5" s="86"/>
      <c r="AIY5" s="86"/>
      <c r="AIZ5" s="86"/>
      <c r="AJA5" s="86"/>
      <c r="AJB5" s="86"/>
      <c r="AJC5" s="86"/>
      <c r="AJD5" s="86"/>
      <c r="AJE5" s="86"/>
      <c r="AJF5" s="86"/>
      <c r="AJG5" s="86"/>
      <c r="AJH5" s="86"/>
      <c r="AJI5" s="86"/>
      <c r="AJJ5" s="86"/>
      <c r="AJK5" s="86"/>
      <c r="AJL5" s="86"/>
      <c r="AJM5" s="86"/>
      <c r="AJN5" s="86"/>
      <c r="AJO5" s="86"/>
      <c r="AJP5" s="86"/>
      <c r="AJQ5" s="86"/>
      <c r="AJR5" s="86"/>
      <c r="AJS5" s="86"/>
      <c r="AJT5" s="86"/>
      <c r="AJU5" s="86"/>
      <c r="AJV5" s="86"/>
      <c r="AJW5" s="86"/>
      <c r="AJX5" s="86"/>
      <c r="AJY5" s="86"/>
      <c r="AJZ5" s="86"/>
      <c r="AKA5" s="86"/>
      <c r="AKB5" s="86"/>
      <c r="AKC5" s="86"/>
      <c r="AKD5" s="86"/>
      <c r="AKE5" s="86"/>
      <c r="AKF5" s="86"/>
      <c r="AKG5" s="86"/>
      <c r="AKH5" s="86"/>
      <c r="AKI5" s="86"/>
      <c r="AKJ5" s="86"/>
      <c r="AKK5" s="86"/>
      <c r="AKL5" s="86"/>
      <c r="AKM5" s="86"/>
      <c r="AKN5" s="86"/>
      <c r="AKO5" s="86"/>
      <c r="AKP5" s="86"/>
      <c r="AKQ5" s="86"/>
      <c r="AKR5" s="86"/>
      <c r="AKS5" s="86"/>
      <c r="AKT5" s="86"/>
      <c r="AKU5" s="86"/>
    </row>
    <row r="6" spans="1:983" ht="43.5" customHeight="1" x14ac:dyDescent="0.25">
      <c r="A6" s="318"/>
      <c r="B6" s="319"/>
      <c r="C6" s="320"/>
      <c r="D6" s="320"/>
      <c r="E6" s="320"/>
      <c r="F6" s="320"/>
      <c r="G6" s="321"/>
      <c r="H6" s="231" t="s">
        <v>85</v>
      </c>
      <c r="I6" s="231" t="s">
        <v>86</v>
      </c>
      <c r="J6" s="296" t="s">
        <v>87</v>
      </c>
    </row>
    <row r="7" spans="1:983" x14ac:dyDescent="0.25">
      <c r="A7" s="95" t="s">
        <v>187</v>
      </c>
      <c r="B7" s="87" t="s">
        <v>322</v>
      </c>
      <c r="C7" s="322" t="s">
        <v>9</v>
      </c>
      <c r="D7" s="322"/>
      <c r="E7" s="322"/>
      <c r="F7" s="322"/>
      <c r="G7" s="88">
        <f>[1]Önk.!$F$253</f>
        <v>67057861</v>
      </c>
      <c r="H7" s="88">
        <f>G7-I7</f>
        <v>67057861</v>
      </c>
      <c r="I7" s="22"/>
      <c r="J7" s="297"/>
    </row>
    <row r="8" spans="1:983" x14ac:dyDescent="0.25">
      <c r="A8" s="95" t="s">
        <v>189</v>
      </c>
      <c r="B8" s="87" t="s">
        <v>318</v>
      </c>
      <c r="C8" s="91" t="s">
        <v>319</v>
      </c>
      <c r="D8" s="91"/>
      <c r="E8" s="91"/>
      <c r="F8" s="91"/>
      <c r="G8" s="88">
        <f>[1]Önk.!$F$278</f>
        <v>885901</v>
      </c>
      <c r="H8" s="88">
        <f t="shared" ref="H8:H52" si="0">G8-I8</f>
        <v>885901</v>
      </c>
      <c r="I8" s="22"/>
      <c r="J8" s="297"/>
    </row>
    <row r="9" spans="1:983" x14ac:dyDescent="0.25">
      <c r="A9" s="95" t="s">
        <v>190</v>
      </c>
      <c r="B9" s="87" t="s">
        <v>323</v>
      </c>
      <c r="C9" s="91" t="s">
        <v>155</v>
      </c>
      <c r="D9" s="91"/>
      <c r="E9" s="91"/>
      <c r="F9" s="91"/>
      <c r="G9" s="88"/>
      <c r="H9" s="88">
        <f t="shared" si="0"/>
        <v>0</v>
      </c>
      <c r="I9" s="22"/>
      <c r="J9" s="297"/>
    </row>
    <row r="10" spans="1:983" ht="13.9" x14ac:dyDescent="0.25">
      <c r="A10" s="95" t="s">
        <v>191</v>
      </c>
      <c r="B10" s="87" t="s">
        <v>62</v>
      </c>
      <c r="C10" s="91" t="s">
        <v>53</v>
      </c>
      <c r="D10" s="91"/>
      <c r="E10" s="91"/>
      <c r="F10" s="91"/>
      <c r="G10" s="88">
        <f>[1]Önk.!$F$280</f>
        <v>990502</v>
      </c>
      <c r="H10" s="88">
        <f t="shared" si="0"/>
        <v>990502</v>
      </c>
      <c r="I10" s="22"/>
      <c r="J10" s="297"/>
    </row>
    <row r="11" spans="1:983" ht="23.25" customHeight="1" x14ac:dyDescent="0.25">
      <c r="A11" s="95" t="s">
        <v>193</v>
      </c>
      <c r="B11" s="89" t="s">
        <v>150</v>
      </c>
      <c r="C11" s="322" t="s">
        <v>12</v>
      </c>
      <c r="D11" s="322"/>
      <c r="E11" s="322"/>
      <c r="F11" s="322"/>
      <c r="G11" s="88">
        <f>[1]Önk.!$F$254</f>
        <v>1296000</v>
      </c>
      <c r="H11" s="88">
        <f t="shared" si="0"/>
        <v>1296000</v>
      </c>
      <c r="I11" s="22"/>
      <c r="J11" s="297"/>
    </row>
    <row r="12" spans="1:983" ht="23.25" customHeight="1" x14ac:dyDescent="0.25">
      <c r="A12" s="95" t="s">
        <v>194</v>
      </c>
      <c r="B12" s="89" t="s">
        <v>154</v>
      </c>
      <c r="C12" s="91" t="s">
        <v>58</v>
      </c>
      <c r="D12" s="91"/>
      <c r="E12" s="91"/>
      <c r="F12" s="91"/>
      <c r="G12" s="88"/>
      <c r="H12" s="88">
        <f t="shared" si="0"/>
        <v>0</v>
      </c>
      <c r="I12" s="22"/>
      <c r="J12" s="297"/>
    </row>
    <row r="13" spans="1:983" ht="28.9" customHeight="1" x14ac:dyDescent="0.25">
      <c r="A13" s="95" t="s">
        <v>196</v>
      </c>
      <c r="B13" s="89" t="s">
        <v>151</v>
      </c>
      <c r="C13" s="322" t="s">
        <v>10</v>
      </c>
      <c r="D13" s="322"/>
      <c r="E13" s="322"/>
      <c r="F13" s="322"/>
      <c r="G13" s="88">
        <f>[1]Önk.!$F$255</f>
        <v>100000</v>
      </c>
      <c r="H13" s="88">
        <f t="shared" si="0"/>
        <v>100000</v>
      </c>
      <c r="I13" s="22"/>
      <c r="J13" s="297"/>
    </row>
    <row r="14" spans="1:983" ht="28.9" customHeight="1" x14ac:dyDescent="0.25">
      <c r="A14" s="95" t="s">
        <v>214</v>
      </c>
      <c r="B14" s="89" t="s">
        <v>156</v>
      </c>
      <c r="C14" s="91" t="s">
        <v>11</v>
      </c>
      <c r="D14" s="91"/>
      <c r="E14" s="91"/>
      <c r="F14" s="91"/>
      <c r="G14" s="88"/>
      <c r="H14" s="88">
        <f t="shared" si="0"/>
        <v>0</v>
      </c>
      <c r="I14" s="22"/>
      <c r="J14" s="297"/>
    </row>
    <row r="15" spans="1:983" ht="28.9" customHeight="1" x14ac:dyDescent="0.25">
      <c r="A15" s="95" t="s">
        <v>215</v>
      </c>
      <c r="B15" s="89" t="s">
        <v>248</v>
      </c>
      <c r="C15" s="91" t="s">
        <v>57</v>
      </c>
      <c r="D15" s="91"/>
      <c r="E15" s="91"/>
      <c r="F15" s="91"/>
      <c r="G15" s="88">
        <f>[2]Önk.A!$F$224</f>
        <v>0</v>
      </c>
      <c r="H15" s="88">
        <f t="shared" si="0"/>
        <v>0</v>
      </c>
      <c r="I15" s="22"/>
      <c r="J15" s="297"/>
    </row>
    <row r="16" spans="1:983" x14ac:dyDescent="0.25">
      <c r="A16" s="95" t="s">
        <v>239</v>
      </c>
      <c r="B16" s="89" t="s">
        <v>249</v>
      </c>
      <c r="C16" s="322" t="s">
        <v>15</v>
      </c>
      <c r="D16" s="322"/>
      <c r="E16" s="322"/>
      <c r="F16" s="322"/>
      <c r="G16" s="88">
        <f>[1]Önk.!$F$257</f>
        <v>28351656</v>
      </c>
      <c r="H16" s="88">
        <f t="shared" si="0"/>
        <v>28351656</v>
      </c>
      <c r="I16" s="88"/>
      <c r="J16" s="297"/>
    </row>
    <row r="17" spans="1:10" ht="25.5" x14ac:dyDescent="0.25">
      <c r="A17" s="95" t="s">
        <v>341</v>
      </c>
      <c r="B17" s="89" t="s">
        <v>251</v>
      </c>
      <c r="C17" s="322" t="s">
        <v>14</v>
      </c>
      <c r="D17" s="322"/>
      <c r="E17" s="322"/>
      <c r="F17" s="322"/>
      <c r="G17" s="107">
        <f>[1]Önk.!$F$258</f>
        <v>3754000</v>
      </c>
      <c r="H17" s="88">
        <f t="shared" si="0"/>
        <v>3754000</v>
      </c>
      <c r="I17" s="22"/>
      <c r="J17" s="297"/>
    </row>
    <row r="18" spans="1:10" ht="14.45" customHeight="1" x14ac:dyDescent="0.25">
      <c r="A18" s="95" t="s">
        <v>241</v>
      </c>
      <c r="B18" s="89" t="s">
        <v>152</v>
      </c>
      <c r="C18" s="322" t="s">
        <v>61</v>
      </c>
      <c r="D18" s="322"/>
      <c r="E18" s="322"/>
      <c r="F18" s="322"/>
      <c r="G18" s="88">
        <f>[1]Önk.!$F$259</f>
        <v>600000</v>
      </c>
      <c r="H18" s="88">
        <f t="shared" si="0"/>
        <v>600000</v>
      </c>
      <c r="I18" s="88"/>
      <c r="J18" s="297"/>
    </row>
    <row r="19" spans="1:10" ht="30" customHeight="1" x14ac:dyDescent="0.25">
      <c r="A19" s="98" t="s">
        <v>247</v>
      </c>
      <c r="B19" s="99" t="s">
        <v>32</v>
      </c>
      <c r="C19" s="323" t="s">
        <v>118</v>
      </c>
      <c r="D19" s="323"/>
      <c r="E19" s="323"/>
      <c r="F19" s="323"/>
      <c r="G19" s="112">
        <f>SUM(G7:G18)</f>
        <v>103035920</v>
      </c>
      <c r="H19" s="112">
        <f>SUM(H7:H18)</f>
        <v>103035920</v>
      </c>
      <c r="I19" s="112"/>
      <c r="J19" s="112"/>
    </row>
    <row r="20" spans="1:10" ht="23.45" customHeight="1" x14ac:dyDescent="0.25">
      <c r="A20" s="98" t="s">
        <v>216</v>
      </c>
      <c r="B20" s="99" t="s">
        <v>95</v>
      </c>
      <c r="C20" s="323" t="s">
        <v>13</v>
      </c>
      <c r="D20" s="323"/>
      <c r="E20" s="323"/>
      <c r="F20" s="323"/>
      <c r="G20" s="100">
        <f>[1]Önk.!$F$260</f>
        <v>12671285.59</v>
      </c>
      <c r="H20" s="112">
        <f t="shared" si="0"/>
        <v>12671285.59</v>
      </c>
      <c r="I20" s="100"/>
      <c r="J20" s="299"/>
    </row>
    <row r="21" spans="1:10" x14ac:dyDescent="0.25">
      <c r="A21" s="95" t="s">
        <v>217</v>
      </c>
      <c r="B21" s="89" t="s">
        <v>45</v>
      </c>
      <c r="C21" s="322" t="s">
        <v>19</v>
      </c>
      <c r="D21" s="322"/>
      <c r="E21" s="322"/>
      <c r="F21" s="322"/>
      <c r="G21" s="88">
        <f>[1]Önk.!$F$261</f>
        <v>300000</v>
      </c>
      <c r="H21" s="88">
        <f t="shared" si="0"/>
        <v>300000</v>
      </c>
      <c r="I21" s="210"/>
      <c r="J21" s="297"/>
    </row>
    <row r="22" spans="1:10" x14ac:dyDescent="0.25">
      <c r="A22" s="95" t="s">
        <v>250</v>
      </c>
      <c r="B22" s="89" t="s">
        <v>46</v>
      </c>
      <c r="C22" s="91" t="s">
        <v>20</v>
      </c>
      <c r="D22" s="91"/>
      <c r="E22" s="91"/>
      <c r="F22" s="91"/>
      <c r="G22" s="88">
        <f>[1]Önk.!$F$262</f>
        <v>21621955</v>
      </c>
      <c r="H22" s="88">
        <f t="shared" si="0"/>
        <v>21621955</v>
      </c>
      <c r="I22" s="88"/>
      <c r="J22" s="297"/>
    </row>
    <row r="23" spans="1:10" x14ac:dyDescent="0.25">
      <c r="A23" s="95" t="s">
        <v>252</v>
      </c>
      <c r="B23" s="89" t="s">
        <v>47</v>
      </c>
      <c r="C23" s="322" t="s">
        <v>24</v>
      </c>
      <c r="D23" s="322"/>
      <c r="E23" s="322"/>
      <c r="F23" s="322"/>
      <c r="G23" s="88">
        <f>[1]Önk.!$F$263</f>
        <v>280000</v>
      </c>
      <c r="H23" s="88">
        <f t="shared" si="0"/>
        <v>280000</v>
      </c>
      <c r="I23" s="210"/>
      <c r="J23" s="297"/>
    </row>
    <row r="24" spans="1:10" x14ac:dyDescent="0.25">
      <c r="A24" s="95" t="s">
        <v>342</v>
      </c>
      <c r="B24" s="89" t="s">
        <v>146</v>
      </c>
      <c r="C24" s="322" t="s">
        <v>16</v>
      </c>
      <c r="D24" s="322"/>
      <c r="E24" s="322"/>
      <c r="F24" s="322"/>
      <c r="G24" s="88">
        <f>[1]Önk.!$F$264</f>
        <v>1631000</v>
      </c>
      <c r="H24" s="88">
        <f t="shared" si="0"/>
        <v>1631000</v>
      </c>
      <c r="I24" s="210"/>
      <c r="J24" s="297"/>
    </row>
    <row r="25" spans="1:10" x14ac:dyDescent="0.25">
      <c r="A25" s="95" t="s">
        <v>253</v>
      </c>
      <c r="B25" s="22" t="s">
        <v>396</v>
      </c>
      <c r="C25" s="309" t="s">
        <v>399</v>
      </c>
      <c r="D25" s="309" t="s">
        <v>399</v>
      </c>
      <c r="E25" s="309" t="s">
        <v>399</v>
      </c>
      <c r="F25" s="309" t="s">
        <v>399</v>
      </c>
      <c r="G25" s="88">
        <f>[1]Önk.!$F$265</f>
        <v>18000000</v>
      </c>
      <c r="H25" s="88">
        <f t="shared" si="0"/>
        <v>18000000</v>
      </c>
      <c r="I25" s="210"/>
      <c r="J25" s="297"/>
    </row>
    <row r="26" spans="1:10" x14ac:dyDescent="0.25">
      <c r="A26" s="95" t="s">
        <v>219</v>
      </c>
      <c r="B26" s="22" t="s">
        <v>397</v>
      </c>
      <c r="C26" s="309" t="s">
        <v>400</v>
      </c>
      <c r="D26" s="309" t="s">
        <v>400</v>
      </c>
      <c r="E26" s="309" t="s">
        <v>400</v>
      </c>
      <c r="F26" s="309" t="s">
        <v>400</v>
      </c>
      <c r="G26" s="88">
        <f>[1]Önk.!$F$266</f>
        <v>3450000</v>
      </c>
      <c r="H26" s="88">
        <f t="shared" si="0"/>
        <v>3450000</v>
      </c>
      <c r="I26" s="210"/>
      <c r="J26" s="297"/>
    </row>
    <row r="27" spans="1:10" x14ac:dyDescent="0.25">
      <c r="A27" s="95" t="s">
        <v>220</v>
      </c>
      <c r="B27" s="22" t="s">
        <v>398</v>
      </c>
      <c r="C27" s="309" t="s">
        <v>401</v>
      </c>
      <c r="D27" s="309" t="s">
        <v>401</v>
      </c>
      <c r="E27" s="309" t="s">
        <v>401</v>
      </c>
      <c r="F27" s="309" t="s">
        <v>401</v>
      </c>
      <c r="G27" s="88">
        <f>[1]Önk.!$F$267</f>
        <v>2660000</v>
      </c>
      <c r="H27" s="88">
        <f t="shared" si="0"/>
        <v>2660000</v>
      </c>
      <c r="I27" s="210"/>
      <c r="J27" s="297"/>
    </row>
    <row r="28" spans="1:10" x14ac:dyDescent="0.25">
      <c r="A28" s="95" t="s">
        <v>273</v>
      </c>
      <c r="B28" s="90" t="s">
        <v>48</v>
      </c>
      <c r="C28" s="322" t="s">
        <v>18</v>
      </c>
      <c r="D28" s="322"/>
      <c r="E28" s="322"/>
      <c r="F28" s="322"/>
      <c r="G28" s="88">
        <f>[1]Önk.!$F$268</f>
        <v>3600000</v>
      </c>
      <c r="H28" s="88">
        <f t="shared" si="0"/>
        <v>3600000</v>
      </c>
      <c r="I28" s="210"/>
      <c r="J28" s="297"/>
    </row>
    <row r="29" spans="1:10" x14ac:dyDescent="0.25">
      <c r="A29" s="95" t="s">
        <v>343</v>
      </c>
      <c r="B29" s="90" t="s">
        <v>321</v>
      </c>
      <c r="C29" s="91" t="s">
        <v>320</v>
      </c>
      <c r="D29" s="91"/>
      <c r="E29" s="91"/>
      <c r="F29" s="91"/>
      <c r="G29" s="88">
        <f>[1]Önk.!$F$277</f>
        <v>5400000</v>
      </c>
      <c r="H29" s="88">
        <f t="shared" si="0"/>
        <v>5400000</v>
      </c>
      <c r="I29" s="88"/>
      <c r="J29" s="297"/>
    </row>
    <row r="30" spans="1:10" x14ac:dyDescent="0.25">
      <c r="A30" s="95" t="s">
        <v>344</v>
      </c>
      <c r="B30" s="90" t="s">
        <v>49</v>
      </c>
      <c r="C30" s="322" t="s">
        <v>22</v>
      </c>
      <c r="D30" s="322"/>
      <c r="E30" s="322"/>
      <c r="F30" s="322"/>
      <c r="G30" s="88">
        <f>[1]Önk.!$F$269</f>
        <v>49010000</v>
      </c>
      <c r="H30" s="88">
        <f t="shared" si="0"/>
        <v>49010000</v>
      </c>
      <c r="I30" s="211"/>
      <c r="J30" s="297"/>
    </row>
    <row r="31" spans="1:10" x14ac:dyDescent="0.25">
      <c r="A31" s="95" t="s">
        <v>254</v>
      </c>
      <c r="B31" s="90" t="s">
        <v>51</v>
      </c>
      <c r="C31" s="322" t="s">
        <v>17</v>
      </c>
      <c r="D31" s="322"/>
      <c r="E31" s="322"/>
      <c r="F31" s="322"/>
      <c r="G31" s="88">
        <f>[1]Önk.!$F$270</f>
        <v>29146496</v>
      </c>
      <c r="H31" s="88">
        <f t="shared" si="0"/>
        <v>29146496</v>
      </c>
      <c r="I31" s="210"/>
      <c r="J31" s="297"/>
    </row>
    <row r="32" spans="1:10" x14ac:dyDescent="0.25">
      <c r="A32" s="95" t="s">
        <v>255</v>
      </c>
      <c r="B32" s="90" t="s">
        <v>50</v>
      </c>
      <c r="C32" s="91" t="s">
        <v>21</v>
      </c>
      <c r="D32" s="91"/>
      <c r="E32" s="91"/>
      <c r="F32" s="91"/>
      <c r="G32" s="88"/>
      <c r="H32" s="88">
        <f t="shared" si="0"/>
        <v>0</v>
      </c>
      <c r="I32" s="210"/>
      <c r="J32" s="297"/>
    </row>
    <row r="33" spans="1:10" x14ac:dyDescent="0.25">
      <c r="A33" s="95" t="s">
        <v>222</v>
      </c>
      <c r="B33" s="90" t="s">
        <v>147</v>
      </c>
      <c r="C33" s="322" t="s">
        <v>23</v>
      </c>
      <c r="D33" s="322"/>
      <c r="E33" s="322"/>
      <c r="F33" s="322"/>
      <c r="G33" s="209">
        <f>[1]Önk.!$F$271</f>
        <v>22853602</v>
      </c>
      <c r="H33" s="88">
        <f t="shared" si="0"/>
        <v>22853602</v>
      </c>
      <c r="I33" s="88"/>
      <c r="J33" s="297"/>
    </row>
    <row r="34" spans="1:10" x14ac:dyDescent="0.25">
      <c r="A34" s="95" t="s">
        <v>223</v>
      </c>
      <c r="B34" s="106" t="s">
        <v>59</v>
      </c>
      <c r="C34" s="322" t="s">
        <v>60</v>
      </c>
      <c r="D34" s="322"/>
      <c r="E34" s="322"/>
      <c r="F34" s="322"/>
      <c r="G34" s="107">
        <f>[1]Önk.!$F$272</f>
        <v>2370000</v>
      </c>
      <c r="H34" s="88">
        <f t="shared" si="0"/>
        <v>2370000</v>
      </c>
      <c r="I34" s="210"/>
      <c r="J34" s="297"/>
    </row>
    <row r="35" spans="1:10" x14ac:dyDescent="0.25">
      <c r="A35" s="95" t="s">
        <v>345</v>
      </c>
      <c r="B35" s="106" t="s">
        <v>403</v>
      </c>
      <c r="C35" s="91" t="s">
        <v>402</v>
      </c>
      <c r="D35" s="91"/>
      <c r="E35" s="91"/>
      <c r="F35" s="91"/>
      <c r="G35" s="107">
        <f>[1]Önk.!$F$273</f>
        <v>20000</v>
      </c>
      <c r="H35" s="88">
        <f t="shared" si="0"/>
        <v>20000</v>
      </c>
      <c r="I35" s="210"/>
      <c r="J35" s="297"/>
    </row>
    <row r="36" spans="1:10" x14ac:dyDescent="0.25">
      <c r="A36" s="98" t="s">
        <v>244</v>
      </c>
      <c r="B36" s="99" t="s">
        <v>31</v>
      </c>
      <c r="C36" s="323" t="s">
        <v>119</v>
      </c>
      <c r="D36" s="323"/>
      <c r="E36" s="323"/>
      <c r="F36" s="323"/>
      <c r="G36" s="100">
        <f>SUM(G21:G35)</f>
        <v>160343053</v>
      </c>
      <c r="H36" s="112">
        <f>SUM(H21:H35)</f>
        <v>160343053</v>
      </c>
      <c r="I36" s="100"/>
      <c r="J36" s="299"/>
    </row>
    <row r="37" spans="1:10" x14ac:dyDescent="0.25">
      <c r="A37" s="95" t="s">
        <v>224</v>
      </c>
      <c r="B37" s="89" t="s">
        <v>258</v>
      </c>
      <c r="C37" s="91" t="s">
        <v>26</v>
      </c>
      <c r="D37" s="102"/>
      <c r="E37" s="102"/>
      <c r="F37" s="102"/>
      <c r="G37" s="107"/>
      <c r="H37" s="88">
        <f t="shared" si="0"/>
        <v>0</v>
      </c>
      <c r="I37" s="107"/>
      <c r="J37" s="297"/>
    </row>
    <row r="38" spans="1:10" x14ac:dyDescent="0.25">
      <c r="A38" s="95" t="s">
        <v>346</v>
      </c>
      <c r="B38" s="89" t="s">
        <v>259</v>
      </c>
      <c r="C38" s="91" t="s">
        <v>25</v>
      </c>
      <c r="D38" s="102"/>
      <c r="E38" s="102"/>
      <c r="F38" s="102"/>
      <c r="G38" s="107">
        <f>[1]Szoc.!$F$22</f>
        <v>15000000</v>
      </c>
      <c r="H38" s="88">
        <f t="shared" si="0"/>
        <v>15000000</v>
      </c>
      <c r="I38" s="107"/>
      <c r="J38" s="297"/>
    </row>
    <row r="39" spans="1:10" x14ac:dyDescent="0.25">
      <c r="A39" s="98" t="s">
        <v>256</v>
      </c>
      <c r="B39" s="99" t="s">
        <v>134</v>
      </c>
      <c r="C39" s="105" t="s">
        <v>121</v>
      </c>
      <c r="D39" s="105"/>
      <c r="E39" s="105"/>
      <c r="F39" s="105"/>
      <c r="G39" s="100">
        <f>SUM(G38)</f>
        <v>15000000</v>
      </c>
      <c r="H39" s="112">
        <f>SUM(H37:H38)</f>
        <v>15000000</v>
      </c>
      <c r="I39" s="100"/>
      <c r="J39" s="299"/>
    </row>
    <row r="40" spans="1:10" x14ac:dyDescent="0.25">
      <c r="A40" s="95" t="s">
        <v>225</v>
      </c>
      <c r="B40" s="89" t="s">
        <v>260</v>
      </c>
      <c r="C40" s="91" t="s">
        <v>30</v>
      </c>
      <c r="D40" s="102"/>
      <c r="E40" s="102"/>
      <c r="F40" s="102"/>
      <c r="G40" s="107">
        <f>[1]Szoc.!$F$24</f>
        <v>3300000</v>
      </c>
      <c r="H40" s="88"/>
      <c r="I40" s="107">
        <v>3300000</v>
      </c>
      <c r="J40" s="297"/>
    </row>
    <row r="41" spans="1:10" x14ac:dyDescent="0.25">
      <c r="A41" s="95" t="s">
        <v>226</v>
      </c>
      <c r="B41" s="89" t="s">
        <v>261</v>
      </c>
      <c r="C41" s="91" t="s">
        <v>42</v>
      </c>
      <c r="D41" s="102"/>
      <c r="E41" s="102"/>
      <c r="F41" s="102"/>
      <c r="G41" s="107">
        <f>[1]Támogatás!$D$51</f>
        <v>27908512</v>
      </c>
      <c r="H41" s="88">
        <f t="shared" si="0"/>
        <v>1372512</v>
      </c>
      <c r="I41" s="107">
        <v>26536000</v>
      </c>
      <c r="J41" s="297"/>
    </row>
    <row r="42" spans="1:10" x14ac:dyDescent="0.25">
      <c r="A42" s="95" t="s">
        <v>228</v>
      </c>
      <c r="B42" s="89" t="s">
        <v>158</v>
      </c>
      <c r="C42" s="91" t="s">
        <v>157</v>
      </c>
      <c r="D42" s="102"/>
      <c r="E42" s="102"/>
      <c r="F42" s="102"/>
      <c r="G42" s="107">
        <f>[1]Támogatás!$D$54</f>
        <v>113532318</v>
      </c>
      <c r="H42" s="88">
        <f t="shared" si="0"/>
        <v>113532318</v>
      </c>
      <c r="I42" s="22"/>
      <c r="J42" s="297"/>
    </row>
    <row r="43" spans="1:10" x14ac:dyDescent="0.25">
      <c r="A43" s="98" t="s">
        <v>229</v>
      </c>
      <c r="B43" s="108" t="s">
        <v>122</v>
      </c>
      <c r="C43" s="105" t="s">
        <v>123</v>
      </c>
      <c r="D43" s="105"/>
      <c r="E43" s="105"/>
      <c r="F43" s="105"/>
      <c r="G43" s="100">
        <f>SUM(G40:G42)</f>
        <v>144740830</v>
      </c>
      <c r="H43" s="112">
        <f>SUM(H40:H42)</f>
        <v>114904830</v>
      </c>
      <c r="I43" s="112">
        <f t="shared" ref="I43" si="1">SUM(I40:I42)</f>
        <v>29836000</v>
      </c>
      <c r="J43" s="112"/>
    </row>
    <row r="44" spans="1:10" x14ac:dyDescent="0.25">
      <c r="A44" s="95" t="s">
        <v>230</v>
      </c>
      <c r="B44" s="89" t="s">
        <v>262</v>
      </c>
      <c r="C44" s="91" t="s">
        <v>97</v>
      </c>
      <c r="D44" s="102"/>
      <c r="E44" s="102"/>
      <c r="F44" s="102"/>
      <c r="G44" s="107">
        <f>[1]Beruházás!$E$49</f>
        <v>9000000</v>
      </c>
      <c r="H44" s="88"/>
      <c r="I44" s="107">
        <v>9000000</v>
      </c>
      <c r="J44" s="297"/>
    </row>
    <row r="45" spans="1:10" x14ac:dyDescent="0.25">
      <c r="A45" s="95" t="s">
        <v>231</v>
      </c>
      <c r="B45" s="89" t="s">
        <v>263</v>
      </c>
      <c r="C45" s="91" t="s">
        <v>36</v>
      </c>
      <c r="D45" s="102"/>
      <c r="E45" s="102"/>
      <c r="F45" s="102"/>
      <c r="G45" s="107">
        <f>[1]Beruházás!$E$50</f>
        <v>0</v>
      </c>
      <c r="H45" s="88"/>
      <c r="I45" s="107"/>
      <c r="J45" s="297"/>
    </row>
    <row r="46" spans="1:10" x14ac:dyDescent="0.25">
      <c r="A46" s="98" t="s">
        <v>232</v>
      </c>
      <c r="B46" s="99" t="s">
        <v>124</v>
      </c>
      <c r="C46" s="105" t="s">
        <v>125</v>
      </c>
      <c r="D46" s="105"/>
      <c r="E46" s="105"/>
      <c r="F46" s="105"/>
      <c r="G46" s="100">
        <f>SUM(G44:G45)</f>
        <v>9000000</v>
      </c>
      <c r="H46" s="112">
        <f>SUM(H44:H45)</f>
        <v>0</v>
      </c>
      <c r="I46" s="112">
        <f>SUM(I44:I45)</f>
        <v>9000000</v>
      </c>
      <c r="J46" s="299"/>
    </row>
    <row r="47" spans="1:10" x14ac:dyDescent="0.25">
      <c r="A47" s="95" t="s">
        <v>233</v>
      </c>
      <c r="B47" s="89" t="s">
        <v>264</v>
      </c>
      <c r="C47" s="91" t="s">
        <v>35</v>
      </c>
      <c r="D47" s="102"/>
      <c r="E47" s="102"/>
      <c r="F47" s="102"/>
      <c r="G47" s="107">
        <f>[1]Beruházás!$E$51</f>
        <v>61986709</v>
      </c>
      <c r="H47" s="88"/>
      <c r="I47" s="107">
        <v>61986709</v>
      </c>
      <c r="J47" s="297"/>
    </row>
    <row r="48" spans="1:10" x14ac:dyDescent="0.25">
      <c r="A48" s="95" t="s">
        <v>347</v>
      </c>
      <c r="B48" s="89" t="s">
        <v>149</v>
      </c>
      <c r="C48" s="91" t="s">
        <v>37</v>
      </c>
      <c r="D48" s="91"/>
      <c r="E48" s="91"/>
      <c r="F48" s="91"/>
      <c r="G48" s="107">
        <f>[1]Beruházás!$E$52</f>
        <v>401411.43000000005</v>
      </c>
      <c r="H48" s="88">
        <f t="shared" si="0"/>
        <v>0.43000000005122274</v>
      </c>
      <c r="I48" s="107">
        <v>401411</v>
      </c>
      <c r="J48" s="297"/>
    </row>
    <row r="49" spans="1:983" x14ac:dyDescent="0.25">
      <c r="A49" s="98" t="s">
        <v>348</v>
      </c>
      <c r="B49" s="99" t="s">
        <v>126</v>
      </c>
      <c r="C49" s="105" t="s">
        <v>127</v>
      </c>
      <c r="D49" s="105"/>
      <c r="E49" s="105"/>
      <c r="F49" s="105"/>
      <c r="G49" s="100">
        <f>SUM(G47:G48)</f>
        <v>62388120.43</v>
      </c>
      <c r="H49" s="112">
        <f>SUM(H47:H48)</f>
        <v>0.43000000005122274</v>
      </c>
      <c r="I49" s="112">
        <f>SUM(I47:I48)</f>
        <v>62388120</v>
      </c>
      <c r="J49" s="299"/>
    </row>
    <row r="50" spans="1:983" ht="25.5" x14ac:dyDescent="0.25">
      <c r="A50" s="95" t="s">
        <v>349</v>
      </c>
      <c r="B50" s="89" t="s">
        <v>265</v>
      </c>
      <c r="C50" s="91" t="s">
        <v>153</v>
      </c>
      <c r="D50" s="91"/>
      <c r="E50" s="91"/>
      <c r="F50" s="91"/>
      <c r="G50" s="107"/>
      <c r="H50" s="88">
        <f t="shared" si="0"/>
        <v>0</v>
      </c>
      <c r="I50" s="22"/>
      <c r="J50" s="297"/>
    </row>
    <row r="51" spans="1:983" x14ac:dyDescent="0.25">
      <c r="A51" s="98" t="s">
        <v>257</v>
      </c>
      <c r="B51" s="99" t="s">
        <v>128</v>
      </c>
      <c r="C51" s="105" t="s">
        <v>129</v>
      </c>
      <c r="D51" s="105"/>
      <c r="E51" s="105"/>
      <c r="F51" s="105"/>
      <c r="G51" s="100">
        <f>SUM(G50)</f>
        <v>0</v>
      </c>
      <c r="H51" s="112">
        <f t="shared" si="0"/>
        <v>0</v>
      </c>
      <c r="I51" s="207"/>
      <c r="J51" s="299"/>
    </row>
    <row r="52" spans="1:983" ht="37.15" customHeight="1" x14ac:dyDescent="0.25">
      <c r="A52" s="98" t="s">
        <v>350</v>
      </c>
      <c r="B52" s="104" t="s">
        <v>266</v>
      </c>
      <c r="C52" s="323" t="s">
        <v>267</v>
      </c>
      <c r="D52" s="323"/>
      <c r="E52" s="323"/>
      <c r="F52" s="323"/>
      <c r="G52" s="100">
        <f>G19+G20+G36+G39+G43+G46+G49</f>
        <v>507179209.02000004</v>
      </c>
      <c r="H52" s="112">
        <f t="shared" si="0"/>
        <v>405955089.02000004</v>
      </c>
      <c r="I52" s="100">
        <f>I49+I46+I43</f>
        <v>101224120</v>
      </c>
      <c r="J52" s="299"/>
    </row>
    <row r="53" spans="1:983" ht="13.9" x14ac:dyDescent="0.25">
      <c r="A53" s="96"/>
    </row>
    <row r="54" spans="1:983" ht="22.15" customHeight="1" x14ac:dyDescent="0.25">
      <c r="A54" s="337" t="s">
        <v>268</v>
      </c>
      <c r="B54" s="337"/>
      <c r="C54" s="337"/>
      <c r="D54" s="337"/>
      <c r="E54" s="337"/>
      <c r="F54" s="337"/>
      <c r="G54" s="337"/>
      <c r="H54" s="337"/>
      <c r="I54" s="337"/>
      <c r="J54" s="337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  <c r="HV54" s="86"/>
      <c r="HW54" s="86"/>
      <c r="HX54" s="86"/>
      <c r="HY54" s="86"/>
      <c r="HZ54" s="86"/>
      <c r="IA54" s="86"/>
      <c r="IB54" s="86"/>
      <c r="IC54" s="86"/>
      <c r="ID54" s="86"/>
      <c r="IE54" s="86"/>
      <c r="IF54" s="86"/>
      <c r="IG54" s="86"/>
      <c r="IH54" s="86"/>
      <c r="II54" s="86"/>
      <c r="IJ54" s="86"/>
      <c r="IK54" s="86"/>
      <c r="IL54" s="86"/>
      <c r="IM54" s="86"/>
      <c r="IN54" s="86"/>
      <c r="IO54" s="86"/>
      <c r="IP54" s="86"/>
      <c r="IQ54" s="86"/>
      <c r="IR54" s="86"/>
      <c r="IS54" s="86"/>
      <c r="IT54" s="86"/>
      <c r="IU54" s="86"/>
      <c r="IV54" s="86"/>
      <c r="IW54" s="86"/>
      <c r="IX54" s="86"/>
      <c r="IY54" s="86"/>
      <c r="IZ54" s="86"/>
      <c r="JA54" s="86"/>
      <c r="JB54" s="86"/>
      <c r="JC54" s="86"/>
      <c r="JD54" s="86"/>
      <c r="JE54" s="86"/>
      <c r="JF54" s="86"/>
      <c r="JG54" s="86"/>
      <c r="JH54" s="86"/>
      <c r="JI54" s="86"/>
      <c r="JJ54" s="86"/>
      <c r="JK54" s="86"/>
      <c r="JL54" s="86"/>
      <c r="JM54" s="86"/>
      <c r="JN54" s="86"/>
      <c r="JO54" s="86"/>
      <c r="JP54" s="86"/>
      <c r="JQ54" s="86"/>
      <c r="JR54" s="86"/>
      <c r="JS54" s="86"/>
      <c r="JT54" s="86"/>
      <c r="JU54" s="86"/>
      <c r="JV54" s="86"/>
      <c r="JW54" s="86"/>
      <c r="JX54" s="86"/>
      <c r="JY54" s="86"/>
      <c r="JZ54" s="86"/>
      <c r="KA54" s="86"/>
      <c r="KB54" s="86"/>
      <c r="KC54" s="86"/>
      <c r="KD54" s="86"/>
      <c r="KE54" s="86"/>
      <c r="KF54" s="86"/>
      <c r="KG54" s="86"/>
      <c r="KH54" s="86"/>
      <c r="KI54" s="86"/>
      <c r="KJ54" s="86"/>
      <c r="KK54" s="86"/>
      <c r="KL54" s="86"/>
      <c r="KM54" s="86"/>
      <c r="KN54" s="86"/>
      <c r="KO54" s="86"/>
      <c r="KP54" s="86"/>
      <c r="KQ54" s="86"/>
      <c r="KR54" s="86"/>
      <c r="KS54" s="86"/>
      <c r="KT54" s="86"/>
      <c r="KU54" s="86"/>
      <c r="KV54" s="86"/>
      <c r="KW54" s="86"/>
      <c r="KX54" s="86"/>
      <c r="KY54" s="86"/>
      <c r="KZ54" s="86"/>
      <c r="LA54" s="86"/>
      <c r="LB54" s="86"/>
      <c r="LC54" s="86"/>
      <c r="LD54" s="86"/>
      <c r="LE54" s="86"/>
      <c r="LF54" s="86"/>
      <c r="LG54" s="86"/>
      <c r="LH54" s="86"/>
      <c r="LI54" s="86"/>
      <c r="LJ54" s="86"/>
      <c r="LK54" s="86"/>
      <c r="LL54" s="86"/>
      <c r="LM54" s="86"/>
      <c r="LN54" s="86"/>
      <c r="LO54" s="86"/>
      <c r="LP54" s="86"/>
      <c r="LQ54" s="86"/>
      <c r="LR54" s="86"/>
      <c r="LS54" s="86"/>
      <c r="LT54" s="86"/>
      <c r="LU54" s="86"/>
      <c r="LV54" s="86"/>
      <c r="LW54" s="86"/>
      <c r="LX54" s="86"/>
      <c r="LY54" s="86"/>
      <c r="LZ54" s="86"/>
      <c r="MA54" s="86"/>
      <c r="MB54" s="86"/>
      <c r="MC54" s="86"/>
      <c r="MD54" s="86"/>
      <c r="ME54" s="86"/>
      <c r="MF54" s="86"/>
      <c r="MG54" s="86"/>
      <c r="MH54" s="86"/>
      <c r="MI54" s="86"/>
      <c r="MJ54" s="86"/>
      <c r="MK54" s="86"/>
      <c r="ML54" s="86"/>
      <c r="MM54" s="86"/>
      <c r="MN54" s="86"/>
      <c r="MO54" s="86"/>
      <c r="MP54" s="86"/>
      <c r="MQ54" s="86"/>
      <c r="MR54" s="86"/>
      <c r="MS54" s="86"/>
      <c r="MT54" s="86"/>
      <c r="MU54" s="86"/>
      <c r="MV54" s="86"/>
      <c r="MW54" s="86"/>
      <c r="MX54" s="86"/>
      <c r="MY54" s="86"/>
      <c r="MZ54" s="86"/>
      <c r="NA54" s="86"/>
      <c r="NB54" s="86"/>
      <c r="NC54" s="86"/>
      <c r="ND54" s="86"/>
      <c r="NE54" s="86"/>
      <c r="NF54" s="86"/>
      <c r="NG54" s="86"/>
      <c r="NH54" s="86"/>
      <c r="NI54" s="86"/>
      <c r="NJ54" s="86"/>
      <c r="NK54" s="86"/>
      <c r="NL54" s="86"/>
      <c r="NM54" s="86"/>
      <c r="NN54" s="86"/>
      <c r="NO54" s="86"/>
      <c r="NP54" s="86"/>
      <c r="NQ54" s="86"/>
      <c r="NR54" s="86"/>
      <c r="NS54" s="86"/>
      <c r="NT54" s="86"/>
      <c r="NU54" s="86"/>
      <c r="NV54" s="86"/>
      <c r="NW54" s="86"/>
      <c r="NX54" s="86"/>
      <c r="NY54" s="86"/>
      <c r="NZ54" s="86"/>
      <c r="OA54" s="86"/>
      <c r="OB54" s="86"/>
      <c r="OC54" s="86"/>
      <c r="OD54" s="86"/>
      <c r="OE54" s="86"/>
      <c r="OF54" s="86"/>
      <c r="OG54" s="86"/>
      <c r="OH54" s="86"/>
      <c r="OI54" s="86"/>
      <c r="OJ54" s="86"/>
      <c r="OK54" s="86"/>
      <c r="OL54" s="86"/>
      <c r="OM54" s="86"/>
      <c r="ON54" s="86"/>
      <c r="OO54" s="86"/>
      <c r="OP54" s="86"/>
      <c r="OQ54" s="86"/>
      <c r="OR54" s="86"/>
      <c r="OS54" s="86"/>
      <c r="OT54" s="86"/>
      <c r="OU54" s="86"/>
      <c r="OV54" s="86"/>
      <c r="OW54" s="86"/>
      <c r="OX54" s="86"/>
      <c r="OY54" s="86"/>
      <c r="OZ54" s="86"/>
      <c r="PA54" s="86"/>
      <c r="PB54" s="86"/>
      <c r="PC54" s="86"/>
      <c r="PD54" s="86"/>
      <c r="PE54" s="86"/>
      <c r="PF54" s="86"/>
      <c r="PG54" s="86"/>
      <c r="PH54" s="86"/>
      <c r="PI54" s="86"/>
      <c r="PJ54" s="86"/>
      <c r="PK54" s="86"/>
      <c r="PL54" s="86"/>
      <c r="PM54" s="86"/>
      <c r="PN54" s="86"/>
      <c r="PO54" s="86"/>
      <c r="PP54" s="86"/>
      <c r="PQ54" s="86"/>
      <c r="PR54" s="86"/>
      <c r="PS54" s="86"/>
      <c r="PT54" s="86"/>
      <c r="PU54" s="86"/>
      <c r="PV54" s="86"/>
      <c r="PW54" s="86"/>
      <c r="PX54" s="86"/>
      <c r="PY54" s="86"/>
      <c r="PZ54" s="86"/>
      <c r="QA54" s="86"/>
      <c r="QB54" s="86"/>
      <c r="QC54" s="86"/>
      <c r="QD54" s="86"/>
      <c r="QE54" s="86"/>
      <c r="QF54" s="86"/>
      <c r="QG54" s="86"/>
      <c r="QH54" s="86"/>
      <c r="QI54" s="86"/>
      <c r="QJ54" s="86"/>
      <c r="QK54" s="86"/>
      <c r="QL54" s="86"/>
      <c r="QM54" s="86"/>
      <c r="QN54" s="86"/>
      <c r="QO54" s="86"/>
      <c r="QP54" s="86"/>
      <c r="QQ54" s="86"/>
      <c r="QR54" s="86"/>
      <c r="QS54" s="86"/>
      <c r="QT54" s="86"/>
      <c r="QU54" s="86"/>
      <c r="QV54" s="86"/>
      <c r="QW54" s="86"/>
      <c r="QX54" s="86"/>
      <c r="QY54" s="86"/>
      <c r="QZ54" s="86"/>
      <c r="RA54" s="86"/>
      <c r="RB54" s="86"/>
      <c r="RC54" s="86"/>
      <c r="RD54" s="86"/>
      <c r="RE54" s="86"/>
      <c r="RF54" s="86"/>
      <c r="RG54" s="86"/>
      <c r="RH54" s="86"/>
      <c r="RI54" s="86"/>
      <c r="RJ54" s="86"/>
      <c r="RK54" s="86"/>
      <c r="RL54" s="86"/>
      <c r="RM54" s="86"/>
      <c r="RN54" s="86"/>
      <c r="RO54" s="86"/>
      <c r="RP54" s="86"/>
      <c r="RQ54" s="86"/>
      <c r="RR54" s="86"/>
      <c r="RS54" s="86"/>
      <c r="RT54" s="86"/>
      <c r="RU54" s="86"/>
      <c r="RV54" s="86"/>
      <c r="RW54" s="86"/>
      <c r="RX54" s="86"/>
      <c r="RY54" s="86"/>
      <c r="RZ54" s="86"/>
      <c r="SA54" s="86"/>
      <c r="SB54" s="86"/>
      <c r="SC54" s="86"/>
      <c r="SD54" s="86"/>
      <c r="SE54" s="86"/>
      <c r="SF54" s="86"/>
      <c r="SG54" s="86"/>
      <c r="SH54" s="86"/>
      <c r="SI54" s="86"/>
      <c r="SJ54" s="86"/>
      <c r="SK54" s="86"/>
      <c r="SL54" s="86"/>
      <c r="SM54" s="86"/>
      <c r="SN54" s="86"/>
      <c r="SO54" s="86"/>
      <c r="SP54" s="86"/>
      <c r="SQ54" s="86"/>
      <c r="SR54" s="86"/>
      <c r="SS54" s="86"/>
      <c r="ST54" s="86"/>
      <c r="SU54" s="86"/>
      <c r="SV54" s="86"/>
      <c r="SW54" s="86"/>
      <c r="SX54" s="86"/>
      <c r="SY54" s="86"/>
      <c r="SZ54" s="86"/>
      <c r="TA54" s="86"/>
      <c r="TB54" s="86"/>
      <c r="TC54" s="86"/>
      <c r="TD54" s="86"/>
      <c r="TE54" s="86"/>
      <c r="TF54" s="86"/>
      <c r="TG54" s="86"/>
      <c r="TH54" s="86"/>
      <c r="TI54" s="86"/>
      <c r="TJ54" s="86"/>
      <c r="TK54" s="86"/>
      <c r="TL54" s="86"/>
      <c r="TM54" s="86"/>
      <c r="TN54" s="86"/>
      <c r="TO54" s="86"/>
      <c r="TP54" s="86"/>
      <c r="TQ54" s="86"/>
      <c r="TR54" s="86"/>
      <c r="TS54" s="86"/>
      <c r="TT54" s="86"/>
      <c r="TU54" s="86"/>
      <c r="TV54" s="86"/>
      <c r="TW54" s="86"/>
      <c r="TX54" s="86"/>
      <c r="TY54" s="86"/>
      <c r="TZ54" s="86"/>
      <c r="UA54" s="86"/>
      <c r="UB54" s="86"/>
      <c r="UC54" s="86"/>
      <c r="UD54" s="86"/>
      <c r="UE54" s="86"/>
      <c r="UF54" s="86"/>
      <c r="UG54" s="86"/>
      <c r="UH54" s="86"/>
      <c r="UI54" s="86"/>
      <c r="UJ54" s="86"/>
      <c r="UK54" s="86"/>
      <c r="UL54" s="86"/>
      <c r="UM54" s="86"/>
      <c r="UN54" s="86"/>
      <c r="UO54" s="86"/>
      <c r="UP54" s="86"/>
      <c r="UQ54" s="86"/>
      <c r="UR54" s="86"/>
      <c r="US54" s="86"/>
      <c r="UT54" s="86"/>
      <c r="UU54" s="86"/>
      <c r="UV54" s="86"/>
      <c r="UW54" s="86"/>
      <c r="UX54" s="86"/>
      <c r="UY54" s="86"/>
      <c r="UZ54" s="86"/>
      <c r="VA54" s="86"/>
      <c r="VB54" s="86"/>
      <c r="VC54" s="86"/>
      <c r="VD54" s="86"/>
      <c r="VE54" s="86"/>
      <c r="VF54" s="86"/>
      <c r="VG54" s="86"/>
      <c r="VH54" s="86"/>
      <c r="VI54" s="86"/>
      <c r="VJ54" s="86"/>
      <c r="VK54" s="86"/>
      <c r="VL54" s="86"/>
      <c r="VM54" s="86"/>
      <c r="VN54" s="86"/>
      <c r="VO54" s="86"/>
      <c r="VP54" s="86"/>
      <c r="VQ54" s="86"/>
      <c r="VR54" s="86"/>
      <c r="VS54" s="86"/>
      <c r="VT54" s="86"/>
      <c r="VU54" s="86"/>
      <c r="VV54" s="86"/>
      <c r="VW54" s="86"/>
      <c r="VX54" s="86"/>
      <c r="VY54" s="86"/>
      <c r="VZ54" s="86"/>
      <c r="WA54" s="86"/>
      <c r="WB54" s="86"/>
      <c r="WC54" s="86"/>
      <c r="WD54" s="86"/>
      <c r="WE54" s="86"/>
      <c r="WF54" s="86"/>
      <c r="WG54" s="86"/>
      <c r="WH54" s="86"/>
      <c r="WI54" s="86"/>
      <c r="WJ54" s="86"/>
      <c r="WK54" s="86"/>
      <c r="WL54" s="86"/>
      <c r="WM54" s="86"/>
      <c r="WN54" s="86"/>
      <c r="WO54" s="86"/>
      <c r="WP54" s="86"/>
      <c r="WQ54" s="86"/>
      <c r="WR54" s="86"/>
      <c r="WS54" s="86"/>
      <c r="WT54" s="86"/>
      <c r="WU54" s="86"/>
      <c r="WV54" s="86"/>
      <c r="WW54" s="86"/>
      <c r="WX54" s="86"/>
      <c r="WY54" s="86"/>
      <c r="WZ54" s="86"/>
      <c r="XA54" s="86"/>
      <c r="XB54" s="86"/>
      <c r="XC54" s="86"/>
      <c r="XD54" s="86"/>
      <c r="XE54" s="86"/>
      <c r="XF54" s="86"/>
      <c r="XG54" s="86"/>
      <c r="XH54" s="86"/>
      <c r="XI54" s="86"/>
      <c r="XJ54" s="86"/>
      <c r="XK54" s="86"/>
      <c r="XL54" s="86"/>
      <c r="XM54" s="86"/>
      <c r="XN54" s="86"/>
      <c r="XO54" s="86"/>
      <c r="XP54" s="86"/>
      <c r="XQ54" s="86"/>
      <c r="XR54" s="86"/>
      <c r="XS54" s="86"/>
      <c r="XT54" s="86"/>
      <c r="XU54" s="86"/>
      <c r="XV54" s="86"/>
      <c r="XW54" s="86"/>
      <c r="XX54" s="86"/>
      <c r="XY54" s="86"/>
      <c r="XZ54" s="86"/>
      <c r="YA54" s="86"/>
      <c r="YB54" s="86"/>
      <c r="YC54" s="86"/>
      <c r="YD54" s="86"/>
      <c r="YE54" s="86"/>
      <c r="YF54" s="86"/>
      <c r="YG54" s="86"/>
      <c r="YH54" s="86"/>
      <c r="YI54" s="86"/>
      <c r="YJ54" s="86"/>
      <c r="YK54" s="86"/>
      <c r="YL54" s="86"/>
      <c r="YM54" s="86"/>
      <c r="YN54" s="86"/>
      <c r="YO54" s="86"/>
      <c r="YP54" s="86"/>
      <c r="YQ54" s="86"/>
      <c r="YR54" s="86"/>
      <c r="YS54" s="86"/>
      <c r="YT54" s="86"/>
      <c r="YU54" s="86"/>
      <c r="YV54" s="86"/>
      <c r="YW54" s="86"/>
      <c r="YX54" s="86"/>
      <c r="YY54" s="86"/>
      <c r="YZ54" s="86"/>
      <c r="ZA54" s="86"/>
      <c r="ZB54" s="86"/>
      <c r="ZC54" s="86"/>
      <c r="ZD54" s="86"/>
      <c r="ZE54" s="86"/>
      <c r="ZF54" s="86"/>
      <c r="ZG54" s="86"/>
      <c r="ZH54" s="86"/>
      <c r="ZI54" s="86"/>
      <c r="ZJ54" s="86"/>
      <c r="ZK54" s="86"/>
      <c r="ZL54" s="86"/>
      <c r="ZM54" s="86"/>
      <c r="ZN54" s="86"/>
      <c r="ZO54" s="86"/>
      <c r="ZP54" s="86"/>
      <c r="ZQ54" s="86"/>
      <c r="ZR54" s="86"/>
      <c r="ZS54" s="86"/>
      <c r="ZT54" s="86"/>
      <c r="ZU54" s="86"/>
      <c r="ZV54" s="86"/>
      <c r="ZW54" s="86"/>
      <c r="ZX54" s="86"/>
      <c r="ZY54" s="86"/>
      <c r="ZZ54" s="86"/>
      <c r="AAA54" s="86"/>
      <c r="AAB54" s="86"/>
      <c r="AAC54" s="86"/>
      <c r="AAD54" s="86"/>
      <c r="AAE54" s="86"/>
      <c r="AAF54" s="86"/>
      <c r="AAG54" s="86"/>
      <c r="AAH54" s="86"/>
      <c r="AAI54" s="86"/>
      <c r="AAJ54" s="86"/>
      <c r="AAK54" s="86"/>
      <c r="AAL54" s="86"/>
      <c r="AAM54" s="86"/>
      <c r="AAN54" s="86"/>
      <c r="AAO54" s="86"/>
      <c r="AAP54" s="86"/>
      <c r="AAQ54" s="86"/>
      <c r="AAR54" s="86"/>
      <c r="AAS54" s="86"/>
      <c r="AAT54" s="86"/>
      <c r="AAU54" s="86"/>
      <c r="AAV54" s="86"/>
      <c r="AAW54" s="86"/>
      <c r="AAX54" s="86"/>
      <c r="AAY54" s="86"/>
      <c r="AAZ54" s="86"/>
      <c r="ABA54" s="86"/>
      <c r="ABB54" s="86"/>
      <c r="ABC54" s="86"/>
      <c r="ABD54" s="86"/>
      <c r="ABE54" s="86"/>
      <c r="ABF54" s="86"/>
      <c r="ABG54" s="86"/>
      <c r="ABH54" s="86"/>
      <c r="ABI54" s="86"/>
      <c r="ABJ54" s="86"/>
      <c r="ABK54" s="86"/>
      <c r="ABL54" s="86"/>
      <c r="ABM54" s="86"/>
      <c r="ABN54" s="86"/>
      <c r="ABO54" s="86"/>
      <c r="ABP54" s="86"/>
      <c r="ABQ54" s="86"/>
      <c r="ABR54" s="86"/>
      <c r="ABS54" s="86"/>
      <c r="ABT54" s="86"/>
      <c r="ABU54" s="86"/>
      <c r="ABV54" s="86"/>
      <c r="ABW54" s="86"/>
      <c r="ABX54" s="86"/>
      <c r="ABY54" s="86"/>
      <c r="ABZ54" s="86"/>
      <c r="ACA54" s="86"/>
      <c r="ACB54" s="86"/>
      <c r="ACC54" s="86"/>
      <c r="ACD54" s="86"/>
      <c r="ACE54" s="86"/>
      <c r="ACF54" s="86"/>
      <c r="ACG54" s="86"/>
      <c r="ACH54" s="86"/>
      <c r="ACI54" s="86"/>
      <c r="ACJ54" s="86"/>
      <c r="ACK54" s="86"/>
      <c r="ACL54" s="86"/>
      <c r="ACM54" s="86"/>
      <c r="ACN54" s="86"/>
      <c r="ACO54" s="86"/>
      <c r="ACP54" s="86"/>
      <c r="ACQ54" s="86"/>
      <c r="ACR54" s="86"/>
      <c r="ACS54" s="86"/>
      <c r="ACT54" s="86"/>
      <c r="ACU54" s="86"/>
      <c r="ACV54" s="86"/>
      <c r="ACW54" s="86"/>
      <c r="ACX54" s="86"/>
      <c r="ACY54" s="86"/>
      <c r="ACZ54" s="86"/>
      <c r="ADA54" s="86"/>
      <c r="ADB54" s="86"/>
      <c r="ADC54" s="86"/>
      <c r="ADD54" s="86"/>
      <c r="ADE54" s="86"/>
      <c r="ADF54" s="86"/>
      <c r="ADG54" s="86"/>
      <c r="ADH54" s="86"/>
      <c r="ADI54" s="86"/>
      <c r="ADJ54" s="86"/>
      <c r="ADK54" s="86"/>
      <c r="ADL54" s="86"/>
      <c r="ADM54" s="86"/>
      <c r="ADN54" s="86"/>
      <c r="ADO54" s="86"/>
      <c r="ADP54" s="86"/>
      <c r="ADQ54" s="86"/>
      <c r="ADR54" s="86"/>
      <c r="ADS54" s="86"/>
      <c r="ADT54" s="86"/>
      <c r="ADU54" s="86"/>
      <c r="ADV54" s="86"/>
      <c r="ADW54" s="86"/>
      <c r="ADX54" s="86"/>
      <c r="ADY54" s="86"/>
      <c r="ADZ54" s="86"/>
      <c r="AEA54" s="86"/>
      <c r="AEB54" s="86"/>
      <c r="AEC54" s="86"/>
      <c r="AED54" s="86"/>
      <c r="AEE54" s="86"/>
      <c r="AEF54" s="86"/>
      <c r="AEG54" s="86"/>
      <c r="AEH54" s="86"/>
      <c r="AEI54" s="86"/>
      <c r="AEJ54" s="86"/>
      <c r="AEK54" s="86"/>
      <c r="AEL54" s="86"/>
      <c r="AEM54" s="86"/>
      <c r="AEN54" s="86"/>
      <c r="AEO54" s="86"/>
      <c r="AEP54" s="86"/>
      <c r="AEQ54" s="86"/>
      <c r="AER54" s="86"/>
      <c r="AES54" s="86"/>
      <c r="AET54" s="86"/>
      <c r="AEU54" s="86"/>
      <c r="AEV54" s="86"/>
      <c r="AEW54" s="86"/>
      <c r="AEX54" s="86"/>
      <c r="AEY54" s="86"/>
      <c r="AEZ54" s="86"/>
      <c r="AFA54" s="86"/>
      <c r="AFB54" s="86"/>
      <c r="AFC54" s="86"/>
      <c r="AFD54" s="86"/>
      <c r="AFE54" s="86"/>
      <c r="AFF54" s="86"/>
      <c r="AFG54" s="86"/>
      <c r="AFH54" s="86"/>
      <c r="AFI54" s="86"/>
      <c r="AFJ54" s="86"/>
      <c r="AFK54" s="86"/>
      <c r="AFL54" s="86"/>
      <c r="AFM54" s="86"/>
      <c r="AFN54" s="86"/>
      <c r="AFO54" s="86"/>
      <c r="AFP54" s="86"/>
      <c r="AFQ54" s="86"/>
      <c r="AFR54" s="86"/>
      <c r="AFS54" s="86"/>
      <c r="AFT54" s="86"/>
      <c r="AFU54" s="86"/>
      <c r="AFV54" s="86"/>
      <c r="AFW54" s="86"/>
      <c r="AFX54" s="86"/>
      <c r="AFY54" s="86"/>
      <c r="AFZ54" s="86"/>
      <c r="AGA54" s="86"/>
      <c r="AGB54" s="86"/>
      <c r="AGC54" s="86"/>
      <c r="AGD54" s="86"/>
      <c r="AGE54" s="86"/>
      <c r="AGF54" s="86"/>
      <c r="AGG54" s="86"/>
      <c r="AGH54" s="86"/>
      <c r="AGI54" s="86"/>
      <c r="AGJ54" s="86"/>
      <c r="AGK54" s="86"/>
      <c r="AGL54" s="86"/>
      <c r="AGM54" s="86"/>
      <c r="AGN54" s="86"/>
      <c r="AGO54" s="86"/>
      <c r="AGP54" s="86"/>
      <c r="AGQ54" s="86"/>
      <c r="AGR54" s="86"/>
      <c r="AGS54" s="86"/>
      <c r="AGT54" s="86"/>
      <c r="AGU54" s="86"/>
      <c r="AGV54" s="86"/>
      <c r="AGW54" s="86"/>
      <c r="AGX54" s="86"/>
      <c r="AGY54" s="86"/>
      <c r="AGZ54" s="86"/>
      <c r="AHA54" s="86"/>
      <c r="AHB54" s="86"/>
      <c r="AHC54" s="86"/>
      <c r="AHD54" s="86"/>
      <c r="AHE54" s="86"/>
      <c r="AHF54" s="86"/>
      <c r="AHG54" s="86"/>
      <c r="AHH54" s="86"/>
      <c r="AHI54" s="86"/>
      <c r="AHJ54" s="86"/>
      <c r="AHK54" s="86"/>
      <c r="AHL54" s="86"/>
      <c r="AHM54" s="86"/>
      <c r="AHN54" s="86"/>
      <c r="AHO54" s="86"/>
      <c r="AHP54" s="86"/>
      <c r="AHQ54" s="86"/>
      <c r="AHR54" s="86"/>
      <c r="AHS54" s="86"/>
      <c r="AHT54" s="86"/>
      <c r="AHU54" s="86"/>
      <c r="AHV54" s="86"/>
      <c r="AHW54" s="86"/>
      <c r="AHX54" s="86"/>
      <c r="AHY54" s="86"/>
      <c r="AHZ54" s="86"/>
      <c r="AIA54" s="86"/>
      <c r="AIB54" s="86"/>
      <c r="AIC54" s="86"/>
      <c r="AID54" s="86"/>
      <c r="AIE54" s="86"/>
      <c r="AIF54" s="86"/>
      <c r="AIG54" s="86"/>
      <c r="AIH54" s="86"/>
      <c r="AII54" s="86"/>
      <c r="AIJ54" s="86"/>
      <c r="AIK54" s="86"/>
      <c r="AIL54" s="86"/>
      <c r="AIM54" s="86"/>
      <c r="AIN54" s="86"/>
      <c r="AIO54" s="86"/>
      <c r="AIP54" s="86"/>
      <c r="AIQ54" s="86"/>
      <c r="AIR54" s="86"/>
      <c r="AIS54" s="86"/>
      <c r="AIT54" s="86"/>
      <c r="AIU54" s="86"/>
      <c r="AIV54" s="86"/>
      <c r="AIW54" s="86"/>
      <c r="AIX54" s="86"/>
      <c r="AIY54" s="86"/>
      <c r="AIZ54" s="86"/>
      <c r="AJA54" s="86"/>
      <c r="AJB54" s="86"/>
      <c r="AJC54" s="86"/>
      <c r="AJD54" s="86"/>
      <c r="AJE54" s="86"/>
      <c r="AJF54" s="86"/>
      <c r="AJG54" s="86"/>
      <c r="AJH54" s="86"/>
      <c r="AJI54" s="86"/>
      <c r="AJJ54" s="86"/>
      <c r="AJK54" s="86"/>
      <c r="AJL54" s="86"/>
      <c r="AJM54" s="86"/>
      <c r="AJN54" s="86"/>
      <c r="AJO54" s="86"/>
      <c r="AJP54" s="86"/>
      <c r="AJQ54" s="86"/>
      <c r="AJR54" s="86"/>
      <c r="AJS54" s="86"/>
      <c r="AJT54" s="86"/>
      <c r="AJU54" s="86"/>
      <c r="AJV54" s="86"/>
      <c r="AJW54" s="86"/>
      <c r="AJX54" s="86"/>
      <c r="AJY54" s="86"/>
      <c r="AJZ54" s="86"/>
      <c r="AKA54" s="86"/>
      <c r="AKB54" s="86"/>
      <c r="AKC54" s="86"/>
      <c r="AKD54" s="86"/>
      <c r="AKE54" s="86"/>
      <c r="AKF54" s="86"/>
      <c r="AKG54" s="86"/>
      <c r="AKH54" s="86"/>
      <c r="AKI54" s="86"/>
      <c r="AKJ54" s="86"/>
      <c r="AKK54" s="86"/>
      <c r="AKL54" s="86"/>
      <c r="AKM54" s="86"/>
      <c r="AKN54" s="86"/>
      <c r="AKO54" s="86"/>
      <c r="AKP54" s="86"/>
      <c r="AKQ54" s="86"/>
      <c r="AKR54" s="86"/>
      <c r="AKS54" s="86"/>
      <c r="AKT54" s="86"/>
      <c r="AKU54" s="86"/>
    </row>
    <row r="55" spans="1:983" ht="22.15" customHeight="1" x14ac:dyDescent="0.25">
      <c r="A55" s="318" t="s">
        <v>185</v>
      </c>
      <c r="B55" s="319" t="s">
        <v>109</v>
      </c>
      <c r="C55" s="320" t="s">
        <v>206</v>
      </c>
      <c r="D55" s="320"/>
      <c r="E55" s="320"/>
      <c r="F55" s="320"/>
      <c r="G55" s="321" t="s">
        <v>367</v>
      </c>
      <c r="H55" s="333" t="s">
        <v>330</v>
      </c>
      <c r="I55" s="334"/>
      <c r="J55" s="335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6"/>
      <c r="HG55" s="86"/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6"/>
      <c r="HV55" s="86"/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6"/>
      <c r="IK55" s="86"/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  <c r="IW55" s="86"/>
      <c r="IX55" s="86"/>
      <c r="IY55" s="86"/>
      <c r="IZ55" s="86"/>
      <c r="JA55" s="86"/>
      <c r="JB55" s="86"/>
      <c r="JC55" s="86"/>
      <c r="JD55" s="86"/>
      <c r="JE55" s="86"/>
      <c r="JF55" s="86"/>
      <c r="JG55" s="86"/>
      <c r="JH55" s="86"/>
      <c r="JI55" s="86"/>
      <c r="JJ55" s="86"/>
      <c r="JK55" s="86"/>
      <c r="JL55" s="86"/>
      <c r="JM55" s="86"/>
      <c r="JN55" s="86"/>
      <c r="JO55" s="86"/>
      <c r="JP55" s="86"/>
      <c r="JQ55" s="86"/>
      <c r="JR55" s="86"/>
      <c r="JS55" s="86"/>
      <c r="JT55" s="86"/>
      <c r="JU55" s="86"/>
      <c r="JV55" s="86"/>
      <c r="JW55" s="86"/>
      <c r="JX55" s="86"/>
      <c r="JY55" s="86"/>
      <c r="JZ55" s="86"/>
      <c r="KA55" s="86"/>
      <c r="KB55" s="86"/>
      <c r="KC55" s="86"/>
      <c r="KD55" s="86"/>
      <c r="KE55" s="86"/>
      <c r="KF55" s="86"/>
      <c r="KG55" s="86"/>
      <c r="KH55" s="86"/>
      <c r="KI55" s="86"/>
      <c r="KJ55" s="86"/>
      <c r="KK55" s="86"/>
      <c r="KL55" s="86"/>
      <c r="KM55" s="86"/>
      <c r="KN55" s="86"/>
      <c r="KO55" s="86"/>
      <c r="KP55" s="86"/>
      <c r="KQ55" s="86"/>
      <c r="KR55" s="86"/>
      <c r="KS55" s="86"/>
      <c r="KT55" s="86"/>
      <c r="KU55" s="86"/>
      <c r="KV55" s="86"/>
      <c r="KW55" s="86"/>
      <c r="KX55" s="86"/>
      <c r="KY55" s="86"/>
      <c r="KZ55" s="86"/>
      <c r="LA55" s="86"/>
      <c r="LB55" s="86"/>
      <c r="LC55" s="86"/>
      <c r="LD55" s="86"/>
      <c r="LE55" s="86"/>
      <c r="LF55" s="86"/>
      <c r="LG55" s="86"/>
      <c r="LH55" s="86"/>
      <c r="LI55" s="86"/>
      <c r="LJ55" s="86"/>
      <c r="LK55" s="86"/>
      <c r="LL55" s="86"/>
      <c r="LM55" s="86"/>
      <c r="LN55" s="86"/>
      <c r="LO55" s="86"/>
      <c r="LP55" s="86"/>
      <c r="LQ55" s="86"/>
      <c r="LR55" s="86"/>
      <c r="LS55" s="86"/>
      <c r="LT55" s="86"/>
      <c r="LU55" s="86"/>
      <c r="LV55" s="86"/>
      <c r="LW55" s="86"/>
      <c r="LX55" s="86"/>
      <c r="LY55" s="86"/>
      <c r="LZ55" s="86"/>
      <c r="MA55" s="86"/>
      <c r="MB55" s="86"/>
      <c r="MC55" s="86"/>
      <c r="MD55" s="86"/>
      <c r="ME55" s="86"/>
      <c r="MF55" s="86"/>
      <c r="MG55" s="86"/>
      <c r="MH55" s="86"/>
      <c r="MI55" s="86"/>
      <c r="MJ55" s="86"/>
      <c r="MK55" s="86"/>
      <c r="ML55" s="86"/>
      <c r="MM55" s="86"/>
      <c r="MN55" s="86"/>
      <c r="MO55" s="86"/>
      <c r="MP55" s="86"/>
      <c r="MQ55" s="86"/>
      <c r="MR55" s="86"/>
      <c r="MS55" s="86"/>
      <c r="MT55" s="86"/>
      <c r="MU55" s="86"/>
      <c r="MV55" s="86"/>
      <c r="MW55" s="86"/>
      <c r="MX55" s="86"/>
      <c r="MY55" s="86"/>
      <c r="MZ55" s="86"/>
      <c r="NA55" s="86"/>
      <c r="NB55" s="86"/>
      <c r="NC55" s="86"/>
      <c r="ND55" s="86"/>
      <c r="NE55" s="86"/>
      <c r="NF55" s="86"/>
      <c r="NG55" s="86"/>
      <c r="NH55" s="86"/>
      <c r="NI55" s="86"/>
      <c r="NJ55" s="86"/>
      <c r="NK55" s="86"/>
      <c r="NL55" s="86"/>
      <c r="NM55" s="86"/>
      <c r="NN55" s="86"/>
      <c r="NO55" s="86"/>
      <c r="NP55" s="86"/>
      <c r="NQ55" s="86"/>
      <c r="NR55" s="86"/>
      <c r="NS55" s="86"/>
      <c r="NT55" s="86"/>
      <c r="NU55" s="86"/>
      <c r="NV55" s="86"/>
      <c r="NW55" s="86"/>
      <c r="NX55" s="86"/>
      <c r="NY55" s="86"/>
      <c r="NZ55" s="86"/>
      <c r="OA55" s="86"/>
      <c r="OB55" s="86"/>
      <c r="OC55" s="86"/>
      <c r="OD55" s="86"/>
      <c r="OE55" s="86"/>
      <c r="OF55" s="86"/>
      <c r="OG55" s="86"/>
      <c r="OH55" s="86"/>
      <c r="OI55" s="86"/>
      <c r="OJ55" s="86"/>
      <c r="OK55" s="86"/>
      <c r="OL55" s="86"/>
      <c r="OM55" s="86"/>
      <c r="ON55" s="86"/>
      <c r="OO55" s="86"/>
      <c r="OP55" s="86"/>
      <c r="OQ55" s="86"/>
      <c r="OR55" s="86"/>
      <c r="OS55" s="86"/>
      <c r="OT55" s="86"/>
      <c r="OU55" s="86"/>
      <c r="OV55" s="86"/>
      <c r="OW55" s="86"/>
      <c r="OX55" s="86"/>
      <c r="OY55" s="86"/>
      <c r="OZ55" s="86"/>
      <c r="PA55" s="86"/>
      <c r="PB55" s="86"/>
      <c r="PC55" s="86"/>
      <c r="PD55" s="86"/>
      <c r="PE55" s="86"/>
      <c r="PF55" s="86"/>
      <c r="PG55" s="86"/>
      <c r="PH55" s="86"/>
      <c r="PI55" s="86"/>
      <c r="PJ55" s="86"/>
      <c r="PK55" s="86"/>
      <c r="PL55" s="86"/>
      <c r="PM55" s="86"/>
      <c r="PN55" s="86"/>
      <c r="PO55" s="86"/>
      <c r="PP55" s="86"/>
      <c r="PQ55" s="86"/>
      <c r="PR55" s="86"/>
      <c r="PS55" s="86"/>
      <c r="PT55" s="86"/>
      <c r="PU55" s="86"/>
      <c r="PV55" s="86"/>
      <c r="PW55" s="86"/>
      <c r="PX55" s="86"/>
      <c r="PY55" s="86"/>
      <c r="PZ55" s="86"/>
      <c r="QA55" s="86"/>
      <c r="QB55" s="86"/>
      <c r="QC55" s="86"/>
      <c r="QD55" s="86"/>
      <c r="QE55" s="86"/>
      <c r="QF55" s="86"/>
      <c r="QG55" s="86"/>
      <c r="QH55" s="86"/>
      <c r="QI55" s="86"/>
      <c r="QJ55" s="86"/>
      <c r="QK55" s="86"/>
      <c r="QL55" s="86"/>
      <c r="QM55" s="86"/>
      <c r="QN55" s="86"/>
      <c r="QO55" s="86"/>
      <c r="QP55" s="86"/>
      <c r="QQ55" s="86"/>
      <c r="QR55" s="86"/>
      <c r="QS55" s="86"/>
      <c r="QT55" s="86"/>
      <c r="QU55" s="86"/>
      <c r="QV55" s="86"/>
      <c r="QW55" s="86"/>
      <c r="QX55" s="86"/>
      <c r="QY55" s="86"/>
      <c r="QZ55" s="86"/>
      <c r="RA55" s="86"/>
      <c r="RB55" s="86"/>
      <c r="RC55" s="86"/>
      <c r="RD55" s="86"/>
      <c r="RE55" s="86"/>
      <c r="RF55" s="86"/>
      <c r="RG55" s="86"/>
      <c r="RH55" s="86"/>
      <c r="RI55" s="86"/>
      <c r="RJ55" s="86"/>
      <c r="RK55" s="86"/>
      <c r="RL55" s="86"/>
      <c r="RM55" s="86"/>
      <c r="RN55" s="86"/>
      <c r="RO55" s="86"/>
      <c r="RP55" s="86"/>
      <c r="RQ55" s="86"/>
      <c r="RR55" s="86"/>
      <c r="RS55" s="86"/>
      <c r="RT55" s="86"/>
      <c r="RU55" s="86"/>
      <c r="RV55" s="86"/>
      <c r="RW55" s="86"/>
      <c r="RX55" s="86"/>
      <c r="RY55" s="86"/>
      <c r="RZ55" s="86"/>
      <c r="SA55" s="86"/>
      <c r="SB55" s="86"/>
      <c r="SC55" s="86"/>
      <c r="SD55" s="86"/>
      <c r="SE55" s="86"/>
      <c r="SF55" s="86"/>
      <c r="SG55" s="86"/>
      <c r="SH55" s="86"/>
      <c r="SI55" s="86"/>
      <c r="SJ55" s="86"/>
      <c r="SK55" s="86"/>
      <c r="SL55" s="86"/>
      <c r="SM55" s="86"/>
      <c r="SN55" s="86"/>
      <c r="SO55" s="86"/>
      <c r="SP55" s="86"/>
      <c r="SQ55" s="86"/>
      <c r="SR55" s="86"/>
      <c r="SS55" s="86"/>
      <c r="ST55" s="86"/>
      <c r="SU55" s="86"/>
      <c r="SV55" s="86"/>
      <c r="SW55" s="86"/>
      <c r="SX55" s="86"/>
      <c r="SY55" s="86"/>
      <c r="SZ55" s="86"/>
      <c r="TA55" s="86"/>
      <c r="TB55" s="86"/>
      <c r="TC55" s="86"/>
      <c r="TD55" s="86"/>
      <c r="TE55" s="86"/>
      <c r="TF55" s="86"/>
      <c r="TG55" s="86"/>
      <c r="TH55" s="86"/>
      <c r="TI55" s="86"/>
      <c r="TJ55" s="86"/>
      <c r="TK55" s="86"/>
      <c r="TL55" s="86"/>
      <c r="TM55" s="86"/>
      <c r="TN55" s="86"/>
      <c r="TO55" s="86"/>
      <c r="TP55" s="86"/>
      <c r="TQ55" s="86"/>
      <c r="TR55" s="86"/>
      <c r="TS55" s="86"/>
      <c r="TT55" s="86"/>
      <c r="TU55" s="86"/>
      <c r="TV55" s="86"/>
      <c r="TW55" s="86"/>
      <c r="TX55" s="86"/>
      <c r="TY55" s="86"/>
      <c r="TZ55" s="86"/>
      <c r="UA55" s="86"/>
      <c r="UB55" s="86"/>
      <c r="UC55" s="86"/>
      <c r="UD55" s="86"/>
      <c r="UE55" s="86"/>
      <c r="UF55" s="86"/>
      <c r="UG55" s="86"/>
      <c r="UH55" s="86"/>
      <c r="UI55" s="86"/>
      <c r="UJ55" s="86"/>
      <c r="UK55" s="86"/>
      <c r="UL55" s="86"/>
      <c r="UM55" s="86"/>
      <c r="UN55" s="86"/>
      <c r="UO55" s="86"/>
      <c r="UP55" s="86"/>
      <c r="UQ55" s="86"/>
      <c r="UR55" s="86"/>
      <c r="US55" s="86"/>
      <c r="UT55" s="86"/>
      <c r="UU55" s="86"/>
      <c r="UV55" s="86"/>
      <c r="UW55" s="86"/>
      <c r="UX55" s="86"/>
      <c r="UY55" s="86"/>
      <c r="UZ55" s="86"/>
      <c r="VA55" s="86"/>
      <c r="VB55" s="86"/>
      <c r="VC55" s="86"/>
      <c r="VD55" s="86"/>
      <c r="VE55" s="86"/>
      <c r="VF55" s="86"/>
      <c r="VG55" s="86"/>
      <c r="VH55" s="86"/>
      <c r="VI55" s="86"/>
      <c r="VJ55" s="86"/>
      <c r="VK55" s="86"/>
      <c r="VL55" s="86"/>
      <c r="VM55" s="86"/>
      <c r="VN55" s="86"/>
      <c r="VO55" s="86"/>
      <c r="VP55" s="86"/>
      <c r="VQ55" s="86"/>
      <c r="VR55" s="86"/>
      <c r="VS55" s="86"/>
      <c r="VT55" s="86"/>
      <c r="VU55" s="86"/>
      <c r="VV55" s="86"/>
      <c r="VW55" s="86"/>
      <c r="VX55" s="86"/>
      <c r="VY55" s="86"/>
      <c r="VZ55" s="86"/>
      <c r="WA55" s="86"/>
      <c r="WB55" s="86"/>
      <c r="WC55" s="86"/>
      <c r="WD55" s="86"/>
      <c r="WE55" s="86"/>
      <c r="WF55" s="86"/>
      <c r="WG55" s="86"/>
      <c r="WH55" s="86"/>
      <c r="WI55" s="86"/>
      <c r="WJ55" s="86"/>
      <c r="WK55" s="86"/>
      <c r="WL55" s="86"/>
      <c r="WM55" s="86"/>
      <c r="WN55" s="86"/>
      <c r="WO55" s="86"/>
      <c r="WP55" s="86"/>
      <c r="WQ55" s="86"/>
      <c r="WR55" s="86"/>
      <c r="WS55" s="86"/>
      <c r="WT55" s="86"/>
      <c r="WU55" s="86"/>
      <c r="WV55" s="86"/>
      <c r="WW55" s="86"/>
      <c r="WX55" s="86"/>
      <c r="WY55" s="86"/>
      <c r="WZ55" s="86"/>
      <c r="XA55" s="86"/>
      <c r="XB55" s="86"/>
      <c r="XC55" s="86"/>
      <c r="XD55" s="86"/>
      <c r="XE55" s="86"/>
      <c r="XF55" s="86"/>
      <c r="XG55" s="86"/>
      <c r="XH55" s="86"/>
      <c r="XI55" s="86"/>
      <c r="XJ55" s="86"/>
      <c r="XK55" s="86"/>
      <c r="XL55" s="86"/>
      <c r="XM55" s="86"/>
      <c r="XN55" s="86"/>
      <c r="XO55" s="86"/>
      <c r="XP55" s="86"/>
      <c r="XQ55" s="86"/>
      <c r="XR55" s="86"/>
      <c r="XS55" s="86"/>
      <c r="XT55" s="86"/>
      <c r="XU55" s="86"/>
      <c r="XV55" s="86"/>
      <c r="XW55" s="86"/>
      <c r="XX55" s="86"/>
      <c r="XY55" s="86"/>
      <c r="XZ55" s="86"/>
      <c r="YA55" s="86"/>
      <c r="YB55" s="86"/>
      <c r="YC55" s="86"/>
      <c r="YD55" s="86"/>
      <c r="YE55" s="86"/>
      <c r="YF55" s="86"/>
      <c r="YG55" s="86"/>
      <c r="YH55" s="86"/>
      <c r="YI55" s="86"/>
      <c r="YJ55" s="86"/>
      <c r="YK55" s="86"/>
      <c r="YL55" s="86"/>
      <c r="YM55" s="86"/>
      <c r="YN55" s="86"/>
      <c r="YO55" s="86"/>
      <c r="YP55" s="86"/>
      <c r="YQ55" s="86"/>
      <c r="YR55" s="86"/>
      <c r="YS55" s="86"/>
      <c r="YT55" s="86"/>
      <c r="YU55" s="86"/>
      <c r="YV55" s="86"/>
      <c r="YW55" s="86"/>
      <c r="YX55" s="86"/>
      <c r="YY55" s="86"/>
      <c r="YZ55" s="86"/>
      <c r="ZA55" s="86"/>
      <c r="ZB55" s="86"/>
      <c r="ZC55" s="86"/>
      <c r="ZD55" s="86"/>
      <c r="ZE55" s="86"/>
      <c r="ZF55" s="86"/>
      <c r="ZG55" s="86"/>
      <c r="ZH55" s="86"/>
      <c r="ZI55" s="86"/>
      <c r="ZJ55" s="86"/>
      <c r="ZK55" s="86"/>
      <c r="ZL55" s="86"/>
      <c r="ZM55" s="86"/>
      <c r="ZN55" s="86"/>
      <c r="ZO55" s="86"/>
      <c r="ZP55" s="86"/>
      <c r="ZQ55" s="86"/>
      <c r="ZR55" s="86"/>
      <c r="ZS55" s="86"/>
      <c r="ZT55" s="86"/>
      <c r="ZU55" s="86"/>
      <c r="ZV55" s="86"/>
      <c r="ZW55" s="86"/>
      <c r="ZX55" s="86"/>
      <c r="ZY55" s="86"/>
      <c r="ZZ55" s="86"/>
      <c r="AAA55" s="86"/>
      <c r="AAB55" s="86"/>
      <c r="AAC55" s="86"/>
      <c r="AAD55" s="86"/>
      <c r="AAE55" s="86"/>
      <c r="AAF55" s="86"/>
      <c r="AAG55" s="86"/>
      <c r="AAH55" s="86"/>
      <c r="AAI55" s="86"/>
      <c r="AAJ55" s="86"/>
      <c r="AAK55" s="86"/>
      <c r="AAL55" s="86"/>
      <c r="AAM55" s="86"/>
      <c r="AAN55" s="86"/>
      <c r="AAO55" s="86"/>
      <c r="AAP55" s="86"/>
      <c r="AAQ55" s="86"/>
      <c r="AAR55" s="86"/>
      <c r="AAS55" s="86"/>
      <c r="AAT55" s="86"/>
      <c r="AAU55" s="86"/>
      <c r="AAV55" s="86"/>
      <c r="AAW55" s="86"/>
      <c r="AAX55" s="86"/>
      <c r="AAY55" s="86"/>
      <c r="AAZ55" s="86"/>
      <c r="ABA55" s="86"/>
      <c r="ABB55" s="86"/>
      <c r="ABC55" s="86"/>
      <c r="ABD55" s="86"/>
      <c r="ABE55" s="86"/>
      <c r="ABF55" s="86"/>
      <c r="ABG55" s="86"/>
      <c r="ABH55" s="86"/>
      <c r="ABI55" s="86"/>
      <c r="ABJ55" s="86"/>
      <c r="ABK55" s="86"/>
      <c r="ABL55" s="86"/>
      <c r="ABM55" s="86"/>
      <c r="ABN55" s="86"/>
      <c r="ABO55" s="86"/>
      <c r="ABP55" s="86"/>
      <c r="ABQ55" s="86"/>
      <c r="ABR55" s="86"/>
      <c r="ABS55" s="86"/>
      <c r="ABT55" s="86"/>
      <c r="ABU55" s="86"/>
      <c r="ABV55" s="86"/>
      <c r="ABW55" s="86"/>
      <c r="ABX55" s="86"/>
      <c r="ABY55" s="86"/>
      <c r="ABZ55" s="86"/>
      <c r="ACA55" s="86"/>
      <c r="ACB55" s="86"/>
      <c r="ACC55" s="86"/>
      <c r="ACD55" s="86"/>
      <c r="ACE55" s="86"/>
      <c r="ACF55" s="86"/>
      <c r="ACG55" s="86"/>
      <c r="ACH55" s="86"/>
      <c r="ACI55" s="86"/>
      <c r="ACJ55" s="86"/>
      <c r="ACK55" s="86"/>
      <c r="ACL55" s="86"/>
      <c r="ACM55" s="86"/>
      <c r="ACN55" s="86"/>
      <c r="ACO55" s="86"/>
      <c r="ACP55" s="86"/>
      <c r="ACQ55" s="86"/>
      <c r="ACR55" s="86"/>
      <c r="ACS55" s="86"/>
      <c r="ACT55" s="86"/>
      <c r="ACU55" s="86"/>
      <c r="ACV55" s="86"/>
      <c r="ACW55" s="86"/>
      <c r="ACX55" s="86"/>
      <c r="ACY55" s="86"/>
      <c r="ACZ55" s="86"/>
      <c r="ADA55" s="86"/>
      <c r="ADB55" s="86"/>
      <c r="ADC55" s="86"/>
      <c r="ADD55" s="86"/>
      <c r="ADE55" s="86"/>
      <c r="ADF55" s="86"/>
      <c r="ADG55" s="86"/>
      <c r="ADH55" s="86"/>
      <c r="ADI55" s="86"/>
      <c r="ADJ55" s="86"/>
      <c r="ADK55" s="86"/>
      <c r="ADL55" s="86"/>
      <c r="ADM55" s="86"/>
      <c r="ADN55" s="86"/>
      <c r="ADO55" s="86"/>
      <c r="ADP55" s="86"/>
      <c r="ADQ55" s="86"/>
      <c r="ADR55" s="86"/>
      <c r="ADS55" s="86"/>
      <c r="ADT55" s="86"/>
      <c r="ADU55" s="86"/>
      <c r="ADV55" s="86"/>
      <c r="ADW55" s="86"/>
      <c r="ADX55" s="86"/>
      <c r="ADY55" s="86"/>
      <c r="ADZ55" s="86"/>
      <c r="AEA55" s="86"/>
      <c r="AEB55" s="86"/>
      <c r="AEC55" s="86"/>
      <c r="AED55" s="86"/>
      <c r="AEE55" s="86"/>
      <c r="AEF55" s="86"/>
      <c r="AEG55" s="86"/>
      <c r="AEH55" s="86"/>
      <c r="AEI55" s="86"/>
      <c r="AEJ55" s="86"/>
      <c r="AEK55" s="86"/>
      <c r="AEL55" s="86"/>
      <c r="AEM55" s="86"/>
      <c r="AEN55" s="86"/>
      <c r="AEO55" s="86"/>
      <c r="AEP55" s="86"/>
      <c r="AEQ55" s="86"/>
      <c r="AER55" s="86"/>
      <c r="AES55" s="86"/>
      <c r="AET55" s="86"/>
      <c r="AEU55" s="86"/>
      <c r="AEV55" s="86"/>
      <c r="AEW55" s="86"/>
      <c r="AEX55" s="86"/>
      <c r="AEY55" s="86"/>
      <c r="AEZ55" s="86"/>
      <c r="AFA55" s="86"/>
      <c r="AFB55" s="86"/>
      <c r="AFC55" s="86"/>
      <c r="AFD55" s="86"/>
      <c r="AFE55" s="86"/>
      <c r="AFF55" s="86"/>
      <c r="AFG55" s="86"/>
      <c r="AFH55" s="86"/>
      <c r="AFI55" s="86"/>
      <c r="AFJ55" s="86"/>
      <c r="AFK55" s="86"/>
      <c r="AFL55" s="86"/>
      <c r="AFM55" s="86"/>
      <c r="AFN55" s="86"/>
      <c r="AFO55" s="86"/>
      <c r="AFP55" s="86"/>
      <c r="AFQ55" s="86"/>
      <c r="AFR55" s="86"/>
      <c r="AFS55" s="86"/>
      <c r="AFT55" s="86"/>
      <c r="AFU55" s="86"/>
      <c r="AFV55" s="86"/>
      <c r="AFW55" s="86"/>
      <c r="AFX55" s="86"/>
      <c r="AFY55" s="86"/>
      <c r="AFZ55" s="86"/>
      <c r="AGA55" s="86"/>
      <c r="AGB55" s="86"/>
      <c r="AGC55" s="86"/>
      <c r="AGD55" s="86"/>
      <c r="AGE55" s="86"/>
      <c r="AGF55" s="86"/>
      <c r="AGG55" s="86"/>
      <c r="AGH55" s="86"/>
      <c r="AGI55" s="86"/>
      <c r="AGJ55" s="86"/>
      <c r="AGK55" s="86"/>
      <c r="AGL55" s="86"/>
      <c r="AGM55" s="86"/>
      <c r="AGN55" s="86"/>
      <c r="AGO55" s="86"/>
      <c r="AGP55" s="86"/>
      <c r="AGQ55" s="86"/>
      <c r="AGR55" s="86"/>
      <c r="AGS55" s="86"/>
      <c r="AGT55" s="86"/>
      <c r="AGU55" s="86"/>
      <c r="AGV55" s="86"/>
      <c r="AGW55" s="86"/>
      <c r="AGX55" s="86"/>
      <c r="AGY55" s="86"/>
      <c r="AGZ55" s="86"/>
      <c r="AHA55" s="86"/>
      <c r="AHB55" s="86"/>
      <c r="AHC55" s="86"/>
      <c r="AHD55" s="86"/>
      <c r="AHE55" s="86"/>
      <c r="AHF55" s="86"/>
      <c r="AHG55" s="86"/>
      <c r="AHH55" s="86"/>
      <c r="AHI55" s="86"/>
      <c r="AHJ55" s="86"/>
      <c r="AHK55" s="86"/>
      <c r="AHL55" s="86"/>
      <c r="AHM55" s="86"/>
      <c r="AHN55" s="86"/>
      <c r="AHO55" s="86"/>
      <c r="AHP55" s="86"/>
      <c r="AHQ55" s="86"/>
      <c r="AHR55" s="86"/>
      <c r="AHS55" s="86"/>
      <c r="AHT55" s="86"/>
      <c r="AHU55" s="86"/>
      <c r="AHV55" s="86"/>
      <c r="AHW55" s="86"/>
      <c r="AHX55" s="86"/>
      <c r="AHY55" s="86"/>
      <c r="AHZ55" s="86"/>
      <c r="AIA55" s="86"/>
      <c r="AIB55" s="86"/>
      <c r="AIC55" s="86"/>
      <c r="AID55" s="86"/>
      <c r="AIE55" s="86"/>
      <c r="AIF55" s="86"/>
      <c r="AIG55" s="86"/>
      <c r="AIH55" s="86"/>
      <c r="AII55" s="86"/>
      <c r="AIJ55" s="86"/>
      <c r="AIK55" s="86"/>
      <c r="AIL55" s="86"/>
      <c r="AIM55" s="86"/>
      <c r="AIN55" s="86"/>
      <c r="AIO55" s="86"/>
      <c r="AIP55" s="86"/>
      <c r="AIQ55" s="86"/>
      <c r="AIR55" s="86"/>
      <c r="AIS55" s="86"/>
      <c r="AIT55" s="86"/>
      <c r="AIU55" s="86"/>
      <c r="AIV55" s="86"/>
      <c r="AIW55" s="86"/>
      <c r="AIX55" s="86"/>
      <c r="AIY55" s="86"/>
      <c r="AIZ55" s="86"/>
      <c r="AJA55" s="86"/>
      <c r="AJB55" s="86"/>
      <c r="AJC55" s="86"/>
      <c r="AJD55" s="86"/>
      <c r="AJE55" s="86"/>
      <c r="AJF55" s="86"/>
      <c r="AJG55" s="86"/>
      <c r="AJH55" s="86"/>
      <c r="AJI55" s="86"/>
      <c r="AJJ55" s="86"/>
      <c r="AJK55" s="86"/>
      <c r="AJL55" s="86"/>
      <c r="AJM55" s="86"/>
      <c r="AJN55" s="86"/>
      <c r="AJO55" s="86"/>
      <c r="AJP55" s="86"/>
      <c r="AJQ55" s="86"/>
      <c r="AJR55" s="86"/>
      <c r="AJS55" s="86"/>
      <c r="AJT55" s="86"/>
      <c r="AJU55" s="86"/>
      <c r="AJV55" s="86"/>
      <c r="AJW55" s="86"/>
      <c r="AJX55" s="86"/>
      <c r="AJY55" s="86"/>
      <c r="AJZ55" s="86"/>
      <c r="AKA55" s="86"/>
      <c r="AKB55" s="86"/>
      <c r="AKC55" s="86"/>
      <c r="AKD55" s="86"/>
      <c r="AKE55" s="86"/>
      <c r="AKF55" s="86"/>
      <c r="AKG55" s="86"/>
      <c r="AKH55" s="86"/>
      <c r="AKI55" s="86"/>
      <c r="AKJ55" s="86"/>
      <c r="AKK55" s="86"/>
      <c r="AKL55" s="86"/>
      <c r="AKM55" s="86"/>
      <c r="AKN55" s="86"/>
      <c r="AKO55" s="86"/>
      <c r="AKP55" s="86"/>
      <c r="AKQ55" s="86"/>
      <c r="AKR55" s="86"/>
      <c r="AKS55" s="86"/>
      <c r="AKT55" s="86"/>
      <c r="AKU55" s="86"/>
    </row>
    <row r="56" spans="1:983" ht="43.5" customHeight="1" x14ac:dyDescent="0.25">
      <c r="A56" s="318"/>
      <c r="B56" s="319"/>
      <c r="C56" s="320"/>
      <c r="D56" s="320"/>
      <c r="E56" s="320"/>
      <c r="F56" s="320"/>
      <c r="G56" s="321"/>
      <c r="H56" s="231" t="s">
        <v>85</v>
      </c>
      <c r="I56" s="231" t="s">
        <v>86</v>
      </c>
      <c r="J56" s="231" t="s">
        <v>87</v>
      </c>
    </row>
    <row r="57" spans="1:983" x14ac:dyDescent="0.25">
      <c r="A57" s="95" t="s">
        <v>394</v>
      </c>
      <c r="B57" s="90" t="s">
        <v>148</v>
      </c>
      <c r="C57" s="322" t="s">
        <v>55</v>
      </c>
      <c r="D57" s="322"/>
      <c r="E57" s="322"/>
      <c r="F57" s="322"/>
      <c r="G57" s="88">
        <f>[1]Önk.!$F$274</f>
        <v>21166238</v>
      </c>
      <c r="H57" s="88">
        <v>21166238</v>
      </c>
      <c r="I57" s="22"/>
      <c r="J57" s="22"/>
    </row>
    <row r="58" spans="1:983" x14ac:dyDescent="0.25">
      <c r="A58" s="95" t="s">
        <v>395</v>
      </c>
      <c r="B58" s="90" t="s">
        <v>269</v>
      </c>
      <c r="C58" s="322" t="s">
        <v>161</v>
      </c>
      <c r="D58" s="322"/>
      <c r="E58" s="322"/>
      <c r="F58" s="322"/>
      <c r="G58" s="88">
        <f>[1]Önk.!$F$275</f>
        <v>616508629</v>
      </c>
      <c r="H58" s="88">
        <v>616508629</v>
      </c>
      <c r="I58" s="22"/>
      <c r="J58" s="22"/>
    </row>
    <row r="59" spans="1:983" ht="37.15" customHeight="1" x14ac:dyDescent="0.25">
      <c r="A59" s="98" t="s">
        <v>404</v>
      </c>
      <c r="B59" s="104" t="s">
        <v>130</v>
      </c>
      <c r="C59" s="323" t="s">
        <v>131</v>
      </c>
      <c r="D59" s="323"/>
      <c r="E59" s="323"/>
      <c r="F59" s="323"/>
      <c r="G59" s="100">
        <f>SUM(G57:G58)</f>
        <v>637674867</v>
      </c>
      <c r="H59" s="100">
        <f>SUM(H57:H58)</f>
        <v>637674867</v>
      </c>
      <c r="I59" s="206"/>
      <c r="J59" s="206"/>
    </row>
    <row r="61" spans="1:983" x14ac:dyDescent="0.25">
      <c r="A61" s="262"/>
      <c r="B61" s="263" t="s">
        <v>314</v>
      </c>
      <c r="C61" s="326"/>
      <c r="D61" s="326"/>
      <c r="E61" s="326"/>
      <c r="F61" s="326"/>
      <c r="G61" s="264">
        <f>G52+G59</f>
        <v>1144854076.02</v>
      </c>
      <c r="H61" s="264">
        <f t="shared" ref="H61:I61" si="2">H52+H59</f>
        <v>1043629956.02</v>
      </c>
      <c r="I61" s="264">
        <f t="shared" si="2"/>
        <v>101224120</v>
      </c>
      <c r="J61" s="266"/>
    </row>
  </sheetData>
  <mergeCells count="36">
    <mergeCell ref="C61:F61"/>
    <mergeCell ref="A54:J54"/>
    <mergeCell ref="A55:A56"/>
    <mergeCell ref="B55:B56"/>
    <mergeCell ref="C55:F56"/>
    <mergeCell ref="G55:G56"/>
    <mergeCell ref="H55:J55"/>
    <mergeCell ref="C58:F58"/>
    <mergeCell ref="C59:F59"/>
    <mergeCell ref="C16:F16"/>
    <mergeCell ref="C17:F17"/>
    <mergeCell ref="C18:F18"/>
    <mergeCell ref="C11:F11"/>
    <mergeCell ref="C13:F13"/>
    <mergeCell ref="A1:J1"/>
    <mergeCell ref="C7:F7"/>
    <mergeCell ref="A5:A6"/>
    <mergeCell ref="B5:B6"/>
    <mergeCell ref="C5:F6"/>
    <mergeCell ref="G5:G6"/>
    <mergeCell ref="H5:J5"/>
    <mergeCell ref="A3:J3"/>
    <mergeCell ref="A4:J4"/>
    <mergeCell ref="C52:F52"/>
    <mergeCell ref="C34:F34"/>
    <mergeCell ref="C36:F36"/>
    <mergeCell ref="C57:F57"/>
    <mergeCell ref="C28:F28"/>
    <mergeCell ref="C30:F30"/>
    <mergeCell ref="C31:F31"/>
    <mergeCell ref="C33:F33"/>
    <mergeCell ref="C19:F19"/>
    <mergeCell ref="C20:F20"/>
    <mergeCell ref="C21:F21"/>
    <mergeCell ref="C23:F23"/>
    <mergeCell ref="C24:F24"/>
  </mergeCells>
  <pageMargins left="0.7" right="0.7" top="0.75" bottom="0.75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X47"/>
  <sheetViews>
    <sheetView topLeftCell="A43" workbookViewId="0">
      <selection activeCell="G44" sqref="G44"/>
    </sheetView>
  </sheetViews>
  <sheetFormatPr defaultColWidth="9.140625" defaultRowHeight="15" x14ac:dyDescent="0.25"/>
  <cols>
    <col min="1" max="1" width="9.140625" style="97"/>
    <col min="2" max="2" width="59" style="62" customWidth="1"/>
    <col min="3" max="3" width="8.5703125" style="62" customWidth="1"/>
    <col min="4" max="4" width="1.140625" style="62" hidden="1" customWidth="1"/>
    <col min="5" max="6" width="8.85546875" style="62" hidden="1" customWidth="1"/>
    <col min="7" max="7" width="20.28515625" style="94" customWidth="1"/>
    <col min="8" max="8" width="12.5703125" style="62" bestFit="1" customWidth="1"/>
    <col min="9" max="9" width="9.85546875" style="62" bestFit="1" customWidth="1"/>
    <col min="10" max="16384" width="9.140625" style="62"/>
  </cols>
  <sheetData>
    <row r="1" spans="1:986" x14ac:dyDescent="0.25">
      <c r="A1" s="324" t="s">
        <v>412</v>
      </c>
      <c r="B1" s="324"/>
      <c r="C1" s="324"/>
      <c r="D1" s="324"/>
      <c r="E1" s="324"/>
      <c r="F1" s="324"/>
      <c r="G1" s="324"/>
      <c r="H1" s="324"/>
      <c r="I1" s="324"/>
      <c r="J1" s="324"/>
    </row>
    <row r="2" spans="1:986" ht="13.9" x14ac:dyDescent="0.25">
      <c r="A2" s="227"/>
      <c r="B2" s="227"/>
      <c r="C2" s="227"/>
      <c r="D2" s="227"/>
      <c r="E2" s="227"/>
      <c r="F2" s="227"/>
      <c r="G2" s="227"/>
      <c r="H2" s="227"/>
      <c r="I2" s="227"/>
      <c r="J2" s="227"/>
    </row>
    <row r="3" spans="1:986" ht="22.15" customHeight="1" x14ac:dyDescent="0.25">
      <c r="A3" s="336" t="s">
        <v>275</v>
      </c>
      <c r="B3" s="336"/>
      <c r="C3" s="336"/>
      <c r="D3" s="336"/>
      <c r="E3" s="336"/>
      <c r="F3" s="336"/>
      <c r="G3" s="336"/>
      <c r="H3" s="336"/>
      <c r="I3" s="336"/>
      <c r="J3" s="33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  <c r="IW3" s="86"/>
      <c r="IX3" s="86"/>
      <c r="IY3" s="86"/>
      <c r="IZ3" s="86"/>
      <c r="JA3" s="86"/>
      <c r="JB3" s="86"/>
      <c r="JC3" s="86"/>
      <c r="JD3" s="86"/>
      <c r="JE3" s="86"/>
      <c r="JF3" s="86"/>
      <c r="JG3" s="86"/>
      <c r="JH3" s="86"/>
      <c r="JI3" s="86"/>
      <c r="JJ3" s="86"/>
      <c r="JK3" s="86"/>
      <c r="JL3" s="86"/>
      <c r="JM3" s="86"/>
      <c r="JN3" s="86"/>
      <c r="JO3" s="86"/>
      <c r="JP3" s="86"/>
      <c r="JQ3" s="86"/>
      <c r="JR3" s="86"/>
      <c r="JS3" s="86"/>
      <c r="JT3" s="86"/>
      <c r="JU3" s="86"/>
      <c r="JV3" s="86"/>
      <c r="JW3" s="86"/>
      <c r="JX3" s="86"/>
      <c r="JY3" s="86"/>
      <c r="JZ3" s="86"/>
      <c r="KA3" s="86"/>
      <c r="KB3" s="86"/>
      <c r="KC3" s="86"/>
      <c r="KD3" s="86"/>
      <c r="KE3" s="86"/>
      <c r="KF3" s="86"/>
      <c r="KG3" s="86"/>
      <c r="KH3" s="86"/>
      <c r="KI3" s="86"/>
      <c r="KJ3" s="86"/>
      <c r="KK3" s="86"/>
      <c r="KL3" s="86"/>
      <c r="KM3" s="86"/>
      <c r="KN3" s="86"/>
      <c r="KO3" s="86"/>
      <c r="KP3" s="86"/>
      <c r="KQ3" s="86"/>
      <c r="KR3" s="86"/>
      <c r="KS3" s="86"/>
      <c r="KT3" s="86"/>
      <c r="KU3" s="86"/>
      <c r="KV3" s="86"/>
      <c r="KW3" s="86"/>
      <c r="KX3" s="86"/>
      <c r="KY3" s="86"/>
      <c r="KZ3" s="86"/>
      <c r="LA3" s="86"/>
      <c r="LB3" s="86"/>
      <c r="LC3" s="86"/>
      <c r="LD3" s="86"/>
      <c r="LE3" s="86"/>
      <c r="LF3" s="86"/>
      <c r="LG3" s="86"/>
      <c r="LH3" s="86"/>
      <c r="LI3" s="86"/>
      <c r="LJ3" s="86"/>
      <c r="LK3" s="86"/>
      <c r="LL3" s="86"/>
      <c r="LM3" s="86"/>
      <c r="LN3" s="86"/>
      <c r="LO3" s="86"/>
      <c r="LP3" s="86"/>
      <c r="LQ3" s="86"/>
      <c r="LR3" s="86"/>
      <c r="LS3" s="86"/>
      <c r="LT3" s="86"/>
      <c r="LU3" s="86"/>
      <c r="LV3" s="86"/>
      <c r="LW3" s="86"/>
      <c r="LX3" s="86"/>
      <c r="LY3" s="86"/>
      <c r="LZ3" s="86"/>
      <c r="MA3" s="86"/>
      <c r="MB3" s="86"/>
      <c r="MC3" s="86"/>
      <c r="MD3" s="86"/>
      <c r="ME3" s="86"/>
      <c r="MF3" s="86"/>
      <c r="MG3" s="86"/>
      <c r="MH3" s="86"/>
      <c r="MI3" s="86"/>
      <c r="MJ3" s="86"/>
      <c r="MK3" s="86"/>
      <c r="ML3" s="86"/>
      <c r="MM3" s="86"/>
      <c r="MN3" s="86"/>
      <c r="MO3" s="86"/>
      <c r="MP3" s="86"/>
      <c r="MQ3" s="86"/>
      <c r="MR3" s="86"/>
      <c r="MS3" s="86"/>
      <c r="MT3" s="86"/>
      <c r="MU3" s="86"/>
      <c r="MV3" s="86"/>
      <c r="MW3" s="86"/>
      <c r="MX3" s="86"/>
      <c r="MY3" s="86"/>
      <c r="MZ3" s="86"/>
      <c r="NA3" s="86"/>
      <c r="NB3" s="86"/>
      <c r="NC3" s="86"/>
      <c r="ND3" s="86"/>
      <c r="NE3" s="86"/>
      <c r="NF3" s="86"/>
      <c r="NG3" s="86"/>
      <c r="NH3" s="86"/>
      <c r="NI3" s="86"/>
      <c r="NJ3" s="86"/>
      <c r="NK3" s="86"/>
      <c r="NL3" s="86"/>
      <c r="NM3" s="86"/>
      <c r="NN3" s="86"/>
      <c r="NO3" s="86"/>
      <c r="NP3" s="86"/>
      <c r="NQ3" s="86"/>
      <c r="NR3" s="86"/>
      <c r="NS3" s="86"/>
      <c r="NT3" s="86"/>
      <c r="NU3" s="86"/>
      <c r="NV3" s="86"/>
      <c r="NW3" s="86"/>
      <c r="NX3" s="86"/>
      <c r="NY3" s="86"/>
      <c r="NZ3" s="86"/>
      <c r="OA3" s="86"/>
      <c r="OB3" s="86"/>
      <c r="OC3" s="86"/>
      <c r="OD3" s="86"/>
      <c r="OE3" s="86"/>
      <c r="OF3" s="86"/>
      <c r="OG3" s="86"/>
      <c r="OH3" s="86"/>
      <c r="OI3" s="86"/>
      <c r="OJ3" s="86"/>
      <c r="OK3" s="86"/>
      <c r="OL3" s="86"/>
      <c r="OM3" s="86"/>
      <c r="ON3" s="86"/>
      <c r="OO3" s="86"/>
      <c r="OP3" s="86"/>
      <c r="OQ3" s="86"/>
      <c r="OR3" s="86"/>
      <c r="OS3" s="86"/>
      <c r="OT3" s="86"/>
      <c r="OU3" s="86"/>
      <c r="OV3" s="86"/>
      <c r="OW3" s="86"/>
      <c r="OX3" s="86"/>
      <c r="OY3" s="86"/>
      <c r="OZ3" s="86"/>
      <c r="PA3" s="86"/>
      <c r="PB3" s="86"/>
      <c r="PC3" s="86"/>
      <c r="PD3" s="86"/>
      <c r="PE3" s="86"/>
      <c r="PF3" s="86"/>
      <c r="PG3" s="86"/>
      <c r="PH3" s="86"/>
      <c r="PI3" s="86"/>
      <c r="PJ3" s="86"/>
      <c r="PK3" s="86"/>
      <c r="PL3" s="86"/>
      <c r="PM3" s="86"/>
      <c r="PN3" s="86"/>
      <c r="PO3" s="86"/>
      <c r="PP3" s="86"/>
      <c r="PQ3" s="86"/>
      <c r="PR3" s="86"/>
      <c r="PS3" s="86"/>
      <c r="PT3" s="86"/>
      <c r="PU3" s="86"/>
      <c r="PV3" s="86"/>
      <c r="PW3" s="86"/>
      <c r="PX3" s="86"/>
      <c r="PY3" s="86"/>
      <c r="PZ3" s="86"/>
      <c r="QA3" s="86"/>
      <c r="QB3" s="86"/>
      <c r="QC3" s="86"/>
      <c r="QD3" s="86"/>
      <c r="QE3" s="86"/>
      <c r="QF3" s="86"/>
      <c r="QG3" s="86"/>
      <c r="QH3" s="86"/>
      <c r="QI3" s="86"/>
      <c r="QJ3" s="86"/>
      <c r="QK3" s="86"/>
      <c r="QL3" s="86"/>
      <c r="QM3" s="86"/>
      <c r="QN3" s="86"/>
      <c r="QO3" s="86"/>
      <c r="QP3" s="86"/>
      <c r="QQ3" s="86"/>
      <c r="QR3" s="86"/>
      <c r="QS3" s="86"/>
      <c r="QT3" s="86"/>
      <c r="QU3" s="86"/>
      <c r="QV3" s="86"/>
      <c r="QW3" s="86"/>
      <c r="QX3" s="86"/>
      <c r="QY3" s="86"/>
      <c r="QZ3" s="86"/>
      <c r="RA3" s="86"/>
      <c r="RB3" s="86"/>
      <c r="RC3" s="86"/>
      <c r="RD3" s="86"/>
      <c r="RE3" s="86"/>
      <c r="RF3" s="86"/>
      <c r="RG3" s="86"/>
      <c r="RH3" s="86"/>
      <c r="RI3" s="86"/>
      <c r="RJ3" s="86"/>
      <c r="RK3" s="86"/>
      <c r="RL3" s="86"/>
      <c r="RM3" s="86"/>
      <c r="RN3" s="86"/>
      <c r="RO3" s="86"/>
      <c r="RP3" s="86"/>
      <c r="RQ3" s="86"/>
      <c r="RR3" s="86"/>
      <c r="RS3" s="86"/>
      <c r="RT3" s="86"/>
      <c r="RU3" s="86"/>
      <c r="RV3" s="86"/>
      <c r="RW3" s="86"/>
      <c r="RX3" s="86"/>
      <c r="RY3" s="86"/>
      <c r="RZ3" s="86"/>
      <c r="SA3" s="86"/>
      <c r="SB3" s="86"/>
      <c r="SC3" s="86"/>
      <c r="SD3" s="86"/>
      <c r="SE3" s="86"/>
      <c r="SF3" s="86"/>
      <c r="SG3" s="86"/>
      <c r="SH3" s="86"/>
      <c r="SI3" s="86"/>
      <c r="SJ3" s="86"/>
      <c r="SK3" s="86"/>
      <c r="SL3" s="86"/>
      <c r="SM3" s="86"/>
      <c r="SN3" s="86"/>
      <c r="SO3" s="86"/>
      <c r="SP3" s="86"/>
      <c r="SQ3" s="86"/>
      <c r="SR3" s="86"/>
      <c r="SS3" s="86"/>
      <c r="ST3" s="86"/>
      <c r="SU3" s="86"/>
      <c r="SV3" s="86"/>
      <c r="SW3" s="86"/>
      <c r="SX3" s="86"/>
      <c r="SY3" s="86"/>
      <c r="SZ3" s="86"/>
      <c r="TA3" s="86"/>
      <c r="TB3" s="86"/>
      <c r="TC3" s="86"/>
      <c r="TD3" s="86"/>
      <c r="TE3" s="86"/>
      <c r="TF3" s="86"/>
      <c r="TG3" s="86"/>
      <c r="TH3" s="86"/>
      <c r="TI3" s="86"/>
      <c r="TJ3" s="86"/>
      <c r="TK3" s="86"/>
      <c r="TL3" s="86"/>
      <c r="TM3" s="86"/>
      <c r="TN3" s="86"/>
      <c r="TO3" s="86"/>
      <c r="TP3" s="86"/>
      <c r="TQ3" s="86"/>
      <c r="TR3" s="86"/>
      <c r="TS3" s="86"/>
      <c r="TT3" s="86"/>
      <c r="TU3" s="86"/>
      <c r="TV3" s="86"/>
      <c r="TW3" s="86"/>
      <c r="TX3" s="86"/>
      <c r="TY3" s="86"/>
      <c r="TZ3" s="86"/>
      <c r="UA3" s="86"/>
      <c r="UB3" s="86"/>
      <c r="UC3" s="86"/>
      <c r="UD3" s="86"/>
      <c r="UE3" s="86"/>
      <c r="UF3" s="86"/>
      <c r="UG3" s="86"/>
      <c r="UH3" s="86"/>
      <c r="UI3" s="86"/>
      <c r="UJ3" s="86"/>
      <c r="UK3" s="86"/>
      <c r="UL3" s="86"/>
      <c r="UM3" s="86"/>
      <c r="UN3" s="86"/>
      <c r="UO3" s="86"/>
      <c r="UP3" s="86"/>
      <c r="UQ3" s="86"/>
      <c r="UR3" s="86"/>
      <c r="US3" s="86"/>
      <c r="UT3" s="86"/>
      <c r="UU3" s="86"/>
      <c r="UV3" s="86"/>
      <c r="UW3" s="86"/>
      <c r="UX3" s="86"/>
      <c r="UY3" s="86"/>
      <c r="UZ3" s="86"/>
      <c r="VA3" s="86"/>
      <c r="VB3" s="86"/>
      <c r="VC3" s="86"/>
      <c r="VD3" s="86"/>
      <c r="VE3" s="86"/>
      <c r="VF3" s="86"/>
      <c r="VG3" s="86"/>
      <c r="VH3" s="86"/>
      <c r="VI3" s="86"/>
      <c r="VJ3" s="86"/>
      <c r="VK3" s="86"/>
      <c r="VL3" s="86"/>
      <c r="VM3" s="86"/>
      <c r="VN3" s="86"/>
      <c r="VO3" s="86"/>
      <c r="VP3" s="86"/>
      <c r="VQ3" s="86"/>
      <c r="VR3" s="86"/>
      <c r="VS3" s="86"/>
      <c r="VT3" s="86"/>
      <c r="VU3" s="86"/>
      <c r="VV3" s="86"/>
      <c r="VW3" s="86"/>
      <c r="VX3" s="86"/>
      <c r="VY3" s="86"/>
      <c r="VZ3" s="86"/>
      <c r="WA3" s="86"/>
      <c r="WB3" s="86"/>
      <c r="WC3" s="86"/>
      <c r="WD3" s="86"/>
      <c r="WE3" s="86"/>
      <c r="WF3" s="86"/>
      <c r="WG3" s="86"/>
      <c r="WH3" s="86"/>
      <c r="WI3" s="86"/>
      <c r="WJ3" s="86"/>
      <c r="WK3" s="86"/>
      <c r="WL3" s="86"/>
      <c r="WM3" s="86"/>
      <c r="WN3" s="86"/>
      <c r="WO3" s="86"/>
      <c r="WP3" s="86"/>
      <c r="WQ3" s="86"/>
      <c r="WR3" s="86"/>
      <c r="WS3" s="86"/>
      <c r="WT3" s="86"/>
      <c r="WU3" s="86"/>
      <c r="WV3" s="86"/>
      <c r="WW3" s="86"/>
      <c r="WX3" s="86"/>
      <c r="WY3" s="86"/>
      <c r="WZ3" s="86"/>
      <c r="XA3" s="86"/>
      <c r="XB3" s="86"/>
      <c r="XC3" s="86"/>
      <c r="XD3" s="86"/>
      <c r="XE3" s="86"/>
      <c r="XF3" s="86"/>
      <c r="XG3" s="86"/>
      <c r="XH3" s="86"/>
      <c r="XI3" s="86"/>
      <c r="XJ3" s="86"/>
      <c r="XK3" s="86"/>
      <c r="XL3" s="86"/>
      <c r="XM3" s="86"/>
      <c r="XN3" s="86"/>
      <c r="XO3" s="86"/>
      <c r="XP3" s="86"/>
      <c r="XQ3" s="86"/>
      <c r="XR3" s="86"/>
      <c r="XS3" s="86"/>
      <c r="XT3" s="86"/>
      <c r="XU3" s="86"/>
      <c r="XV3" s="86"/>
      <c r="XW3" s="86"/>
      <c r="XX3" s="86"/>
      <c r="XY3" s="86"/>
      <c r="XZ3" s="86"/>
      <c r="YA3" s="86"/>
      <c r="YB3" s="86"/>
      <c r="YC3" s="86"/>
      <c r="YD3" s="86"/>
      <c r="YE3" s="86"/>
      <c r="YF3" s="86"/>
      <c r="YG3" s="86"/>
      <c r="YH3" s="86"/>
      <c r="YI3" s="86"/>
      <c r="YJ3" s="86"/>
      <c r="YK3" s="86"/>
      <c r="YL3" s="86"/>
      <c r="YM3" s="86"/>
      <c r="YN3" s="86"/>
      <c r="YO3" s="86"/>
      <c r="YP3" s="86"/>
      <c r="YQ3" s="86"/>
      <c r="YR3" s="86"/>
      <c r="YS3" s="86"/>
      <c r="YT3" s="86"/>
      <c r="YU3" s="86"/>
      <c r="YV3" s="86"/>
      <c r="YW3" s="86"/>
      <c r="YX3" s="86"/>
      <c r="YY3" s="86"/>
      <c r="YZ3" s="86"/>
      <c r="ZA3" s="86"/>
      <c r="ZB3" s="86"/>
      <c r="ZC3" s="86"/>
      <c r="ZD3" s="86"/>
      <c r="ZE3" s="86"/>
      <c r="ZF3" s="86"/>
      <c r="ZG3" s="86"/>
      <c r="ZH3" s="86"/>
      <c r="ZI3" s="86"/>
      <c r="ZJ3" s="86"/>
      <c r="ZK3" s="86"/>
      <c r="ZL3" s="86"/>
      <c r="ZM3" s="86"/>
      <c r="ZN3" s="86"/>
      <c r="ZO3" s="86"/>
      <c r="ZP3" s="86"/>
      <c r="ZQ3" s="86"/>
      <c r="ZR3" s="86"/>
      <c r="ZS3" s="86"/>
      <c r="ZT3" s="86"/>
      <c r="ZU3" s="86"/>
      <c r="ZV3" s="86"/>
      <c r="ZW3" s="86"/>
      <c r="ZX3" s="86"/>
      <c r="ZY3" s="86"/>
      <c r="ZZ3" s="86"/>
      <c r="AAA3" s="86"/>
      <c r="AAB3" s="86"/>
      <c r="AAC3" s="86"/>
      <c r="AAD3" s="86"/>
      <c r="AAE3" s="86"/>
      <c r="AAF3" s="86"/>
      <c r="AAG3" s="86"/>
      <c r="AAH3" s="86"/>
      <c r="AAI3" s="86"/>
      <c r="AAJ3" s="86"/>
      <c r="AAK3" s="86"/>
      <c r="AAL3" s="86"/>
      <c r="AAM3" s="86"/>
      <c r="AAN3" s="86"/>
      <c r="AAO3" s="86"/>
      <c r="AAP3" s="86"/>
      <c r="AAQ3" s="86"/>
      <c r="AAR3" s="86"/>
      <c r="AAS3" s="86"/>
      <c r="AAT3" s="86"/>
      <c r="AAU3" s="86"/>
      <c r="AAV3" s="86"/>
      <c r="AAW3" s="86"/>
      <c r="AAX3" s="86"/>
      <c r="AAY3" s="86"/>
      <c r="AAZ3" s="86"/>
      <c r="ABA3" s="86"/>
      <c r="ABB3" s="86"/>
      <c r="ABC3" s="86"/>
      <c r="ABD3" s="86"/>
      <c r="ABE3" s="86"/>
      <c r="ABF3" s="86"/>
      <c r="ABG3" s="86"/>
      <c r="ABH3" s="86"/>
      <c r="ABI3" s="86"/>
      <c r="ABJ3" s="86"/>
      <c r="ABK3" s="86"/>
      <c r="ABL3" s="86"/>
      <c r="ABM3" s="86"/>
      <c r="ABN3" s="86"/>
      <c r="ABO3" s="86"/>
      <c r="ABP3" s="86"/>
      <c r="ABQ3" s="86"/>
      <c r="ABR3" s="86"/>
      <c r="ABS3" s="86"/>
      <c r="ABT3" s="86"/>
      <c r="ABU3" s="86"/>
      <c r="ABV3" s="86"/>
      <c r="ABW3" s="86"/>
      <c r="ABX3" s="86"/>
      <c r="ABY3" s="86"/>
      <c r="ABZ3" s="86"/>
      <c r="ACA3" s="86"/>
      <c r="ACB3" s="86"/>
      <c r="ACC3" s="86"/>
      <c r="ACD3" s="86"/>
      <c r="ACE3" s="86"/>
      <c r="ACF3" s="86"/>
      <c r="ACG3" s="86"/>
      <c r="ACH3" s="86"/>
      <c r="ACI3" s="86"/>
      <c r="ACJ3" s="86"/>
      <c r="ACK3" s="86"/>
      <c r="ACL3" s="86"/>
      <c r="ACM3" s="86"/>
      <c r="ACN3" s="86"/>
      <c r="ACO3" s="86"/>
      <c r="ACP3" s="86"/>
      <c r="ACQ3" s="86"/>
      <c r="ACR3" s="86"/>
      <c r="ACS3" s="86"/>
      <c r="ACT3" s="86"/>
      <c r="ACU3" s="86"/>
      <c r="ACV3" s="86"/>
      <c r="ACW3" s="86"/>
      <c r="ACX3" s="86"/>
      <c r="ACY3" s="86"/>
      <c r="ACZ3" s="86"/>
      <c r="ADA3" s="86"/>
      <c r="ADB3" s="86"/>
      <c r="ADC3" s="86"/>
      <c r="ADD3" s="86"/>
      <c r="ADE3" s="86"/>
      <c r="ADF3" s="86"/>
      <c r="ADG3" s="86"/>
      <c r="ADH3" s="86"/>
      <c r="ADI3" s="86"/>
      <c r="ADJ3" s="86"/>
      <c r="ADK3" s="86"/>
      <c r="ADL3" s="86"/>
      <c r="ADM3" s="86"/>
      <c r="ADN3" s="86"/>
      <c r="ADO3" s="86"/>
      <c r="ADP3" s="86"/>
      <c r="ADQ3" s="86"/>
      <c r="ADR3" s="86"/>
      <c r="ADS3" s="86"/>
      <c r="ADT3" s="86"/>
      <c r="ADU3" s="86"/>
      <c r="ADV3" s="86"/>
      <c r="ADW3" s="86"/>
      <c r="ADX3" s="86"/>
      <c r="ADY3" s="86"/>
      <c r="ADZ3" s="86"/>
      <c r="AEA3" s="86"/>
      <c r="AEB3" s="86"/>
      <c r="AEC3" s="86"/>
      <c r="AED3" s="86"/>
      <c r="AEE3" s="86"/>
      <c r="AEF3" s="86"/>
      <c r="AEG3" s="86"/>
      <c r="AEH3" s="86"/>
      <c r="AEI3" s="86"/>
      <c r="AEJ3" s="86"/>
      <c r="AEK3" s="86"/>
      <c r="AEL3" s="86"/>
      <c r="AEM3" s="86"/>
      <c r="AEN3" s="86"/>
      <c r="AEO3" s="86"/>
      <c r="AEP3" s="86"/>
      <c r="AEQ3" s="86"/>
      <c r="AER3" s="86"/>
      <c r="AES3" s="86"/>
      <c r="AET3" s="86"/>
      <c r="AEU3" s="86"/>
      <c r="AEV3" s="86"/>
      <c r="AEW3" s="86"/>
      <c r="AEX3" s="86"/>
      <c r="AEY3" s="86"/>
      <c r="AEZ3" s="86"/>
      <c r="AFA3" s="86"/>
      <c r="AFB3" s="86"/>
      <c r="AFC3" s="86"/>
      <c r="AFD3" s="86"/>
      <c r="AFE3" s="86"/>
      <c r="AFF3" s="86"/>
      <c r="AFG3" s="86"/>
      <c r="AFH3" s="86"/>
      <c r="AFI3" s="86"/>
      <c r="AFJ3" s="86"/>
      <c r="AFK3" s="86"/>
      <c r="AFL3" s="86"/>
      <c r="AFM3" s="86"/>
      <c r="AFN3" s="86"/>
      <c r="AFO3" s="86"/>
      <c r="AFP3" s="86"/>
      <c r="AFQ3" s="86"/>
      <c r="AFR3" s="86"/>
      <c r="AFS3" s="86"/>
      <c r="AFT3" s="86"/>
      <c r="AFU3" s="86"/>
      <c r="AFV3" s="86"/>
      <c r="AFW3" s="86"/>
      <c r="AFX3" s="86"/>
      <c r="AFY3" s="86"/>
      <c r="AFZ3" s="86"/>
      <c r="AGA3" s="86"/>
      <c r="AGB3" s="86"/>
      <c r="AGC3" s="86"/>
      <c r="AGD3" s="86"/>
      <c r="AGE3" s="86"/>
      <c r="AGF3" s="86"/>
      <c r="AGG3" s="86"/>
      <c r="AGH3" s="86"/>
      <c r="AGI3" s="86"/>
      <c r="AGJ3" s="86"/>
      <c r="AGK3" s="86"/>
      <c r="AGL3" s="86"/>
      <c r="AGM3" s="86"/>
      <c r="AGN3" s="86"/>
      <c r="AGO3" s="86"/>
      <c r="AGP3" s="86"/>
      <c r="AGQ3" s="86"/>
      <c r="AGR3" s="86"/>
      <c r="AGS3" s="86"/>
      <c r="AGT3" s="86"/>
      <c r="AGU3" s="86"/>
      <c r="AGV3" s="86"/>
      <c r="AGW3" s="86"/>
      <c r="AGX3" s="86"/>
      <c r="AGY3" s="86"/>
      <c r="AGZ3" s="86"/>
      <c r="AHA3" s="86"/>
      <c r="AHB3" s="86"/>
      <c r="AHC3" s="86"/>
      <c r="AHD3" s="86"/>
      <c r="AHE3" s="86"/>
      <c r="AHF3" s="86"/>
      <c r="AHG3" s="86"/>
      <c r="AHH3" s="86"/>
      <c r="AHI3" s="86"/>
      <c r="AHJ3" s="86"/>
      <c r="AHK3" s="86"/>
      <c r="AHL3" s="86"/>
      <c r="AHM3" s="86"/>
      <c r="AHN3" s="86"/>
      <c r="AHO3" s="86"/>
      <c r="AHP3" s="86"/>
      <c r="AHQ3" s="86"/>
      <c r="AHR3" s="86"/>
      <c r="AHS3" s="86"/>
      <c r="AHT3" s="86"/>
      <c r="AHU3" s="86"/>
      <c r="AHV3" s="86"/>
      <c r="AHW3" s="86"/>
      <c r="AHX3" s="86"/>
      <c r="AHY3" s="86"/>
      <c r="AHZ3" s="86"/>
      <c r="AIA3" s="86"/>
      <c r="AIB3" s="86"/>
      <c r="AIC3" s="86"/>
      <c r="AID3" s="86"/>
      <c r="AIE3" s="86"/>
      <c r="AIF3" s="86"/>
      <c r="AIG3" s="86"/>
      <c r="AIH3" s="86"/>
      <c r="AII3" s="86"/>
      <c r="AIJ3" s="86"/>
      <c r="AIK3" s="86"/>
      <c r="AIL3" s="86"/>
      <c r="AIM3" s="86"/>
      <c r="AIN3" s="86"/>
      <c r="AIO3" s="86"/>
      <c r="AIP3" s="86"/>
      <c r="AIQ3" s="86"/>
      <c r="AIR3" s="86"/>
      <c r="AIS3" s="86"/>
      <c r="AIT3" s="86"/>
      <c r="AIU3" s="86"/>
      <c r="AIV3" s="86"/>
      <c r="AIW3" s="86"/>
      <c r="AIX3" s="86"/>
      <c r="AIY3" s="86"/>
      <c r="AIZ3" s="86"/>
      <c r="AJA3" s="86"/>
      <c r="AJB3" s="86"/>
      <c r="AJC3" s="86"/>
      <c r="AJD3" s="86"/>
      <c r="AJE3" s="86"/>
      <c r="AJF3" s="86"/>
      <c r="AJG3" s="86"/>
      <c r="AJH3" s="86"/>
      <c r="AJI3" s="86"/>
      <c r="AJJ3" s="86"/>
      <c r="AJK3" s="86"/>
      <c r="AJL3" s="86"/>
      <c r="AJM3" s="86"/>
      <c r="AJN3" s="86"/>
      <c r="AJO3" s="86"/>
      <c r="AJP3" s="86"/>
      <c r="AJQ3" s="86"/>
      <c r="AJR3" s="86"/>
      <c r="AJS3" s="86"/>
      <c r="AJT3" s="86"/>
      <c r="AJU3" s="86"/>
      <c r="AJV3" s="86"/>
      <c r="AJW3" s="86"/>
      <c r="AJX3" s="86"/>
      <c r="AJY3" s="86"/>
      <c r="AJZ3" s="86"/>
      <c r="AKA3" s="86"/>
      <c r="AKB3" s="86"/>
      <c r="AKC3" s="86"/>
      <c r="AKD3" s="86"/>
      <c r="AKE3" s="86"/>
      <c r="AKF3" s="86"/>
      <c r="AKG3" s="86"/>
      <c r="AKH3" s="86"/>
      <c r="AKI3" s="86"/>
      <c r="AKJ3" s="86"/>
      <c r="AKK3" s="86"/>
      <c r="AKL3" s="86"/>
      <c r="AKM3" s="86"/>
      <c r="AKN3" s="86"/>
      <c r="AKO3" s="86"/>
      <c r="AKP3" s="86"/>
      <c r="AKQ3" s="86"/>
      <c r="AKR3" s="86"/>
      <c r="AKS3" s="86"/>
      <c r="AKT3" s="86"/>
      <c r="AKU3" s="86"/>
      <c r="AKV3" s="86"/>
      <c r="AKW3" s="86"/>
      <c r="AKX3" s="86"/>
    </row>
    <row r="4" spans="1:986" ht="22.15" customHeight="1" x14ac:dyDescent="0.25">
      <c r="A4" s="340" t="s">
        <v>208</v>
      </c>
      <c r="B4" s="337"/>
      <c r="C4" s="337"/>
      <c r="D4" s="337"/>
      <c r="E4" s="337"/>
      <c r="F4" s="337"/>
      <c r="G4" s="337"/>
      <c r="H4" s="337"/>
      <c r="I4" s="337"/>
      <c r="J4" s="337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  <c r="IW4" s="86"/>
      <c r="IX4" s="86"/>
      <c r="IY4" s="86"/>
      <c r="IZ4" s="86"/>
      <c r="JA4" s="86"/>
      <c r="JB4" s="86"/>
      <c r="JC4" s="86"/>
      <c r="JD4" s="86"/>
      <c r="JE4" s="86"/>
      <c r="JF4" s="86"/>
      <c r="JG4" s="86"/>
      <c r="JH4" s="86"/>
      <c r="JI4" s="86"/>
      <c r="JJ4" s="86"/>
      <c r="JK4" s="86"/>
      <c r="JL4" s="86"/>
      <c r="JM4" s="86"/>
      <c r="JN4" s="86"/>
      <c r="JO4" s="86"/>
      <c r="JP4" s="86"/>
      <c r="JQ4" s="86"/>
      <c r="JR4" s="86"/>
      <c r="JS4" s="86"/>
      <c r="JT4" s="86"/>
      <c r="JU4" s="86"/>
      <c r="JV4" s="86"/>
      <c r="JW4" s="86"/>
      <c r="JX4" s="86"/>
      <c r="JY4" s="86"/>
      <c r="JZ4" s="86"/>
      <c r="KA4" s="86"/>
      <c r="KB4" s="86"/>
      <c r="KC4" s="86"/>
      <c r="KD4" s="86"/>
      <c r="KE4" s="86"/>
      <c r="KF4" s="86"/>
      <c r="KG4" s="86"/>
      <c r="KH4" s="86"/>
      <c r="KI4" s="86"/>
      <c r="KJ4" s="86"/>
      <c r="KK4" s="86"/>
      <c r="KL4" s="86"/>
      <c r="KM4" s="86"/>
      <c r="KN4" s="86"/>
      <c r="KO4" s="86"/>
      <c r="KP4" s="86"/>
      <c r="KQ4" s="86"/>
      <c r="KR4" s="86"/>
      <c r="KS4" s="86"/>
      <c r="KT4" s="86"/>
      <c r="KU4" s="86"/>
      <c r="KV4" s="86"/>
      <c r="KW4" s="86"/>
      <c r="KX4" s="86"/>
      <c r="KY4" s="86"/>
      <c r="KZ4" s="86"/>
      <c r="LA4" s="86"/>
      <c r="LB4" s="86"/>
      <c r="LC4" s="86"/>
      <c r="LD4" s="86"/>
      <c r="LE4" s="86"/>
      <c r="LF4" s="86"/>
      <c r="LG4" s="86"/>
      <c r="LH4" s="86"/>
      <c r="LI4" s="86"/>
      <c r="LJ4" s="86"/>
      <c r="LK4" s="86"/>
      <c r="LL4" s="86"/>
      <c r="LM4" s="86"/>
      <c r="LN4" s="86"/>
      <c r="LO4" s="86"/>
      <c r="LP4" s="86"/>
      <c r="LQ4" s="86"/>
      <c r="LR4" s="86"/>
      <c r="LS4" s="86"/>
      <c r="LT4" s="86"/>
      <c r="LU4" s="86"/>
      <c r="LV4" s="86"/>
      <c r="LW4" s="86"/>
      <c r="LX4" s="86"/>
      <c r="LY4" s="86"/>
      <c r="LZ4" s="86"/>
      <c r="MA4" s="86"/>
      <c r="MB4" s="86"/>
      <c r="MC4" s="86"/>
      <c r="MD4" s="86"/>
      <c r="ME4" s="86"/>
      <c r="MF4" s="86"/>
      <c r="MG4" s="86"/>
      <c r="MH4" s="86"/>
      <c r="MI4" s="86"/>
      <c r="MJ4" s="86"/>
      <c r="MK4" s="86"/>
      <c r="ML4" s="86"/>
      <c r="MM4" s="86"/>
      <c r="MN4" s="86"/>
      <c r="MO4" s="86"/>
      <c r="MP4" s="86"/>
      <c r="MQ4" s="86"/>
      <c r="MR4" s="86"/>
      <c r="MS4" s="86"/>
      <c r="MT4" s="86"/>
      <c r="MU4" s="86"/>
      <c r="MV4" s="86"/>
      <c r="MW4" s="86"/>
      <c r="MX4" s="86"/>
      <c r="MY4" s="86"/>
      <c r="MZ4" s="86"/>
      <c r="NA4" s="86"/>
      <c r="NB4" s="86"/>
      <c r="NC4" s="86"/>
      <c r="ND4" s="86"/>
      <c r="NE4" s="86"/>
      <c r="NF4" s="86"/>
      <c r="NG4" s="86"/>
      <c r="NH4" s="86"/>
      <c r="NI4" s="86"/>
      <c r="NJ4" s="86"/>
      <c r="NK4" s="86"/>
      <c r="NL4" s="86"/>
      <c r="NM4" s="86"/>
      <c r="NN4" s="86"/>
      <c r="NO4" s="86"/>
      <c r="NP4" s="86"/>
      <c r="NQ4" s="86"/>
      <c r="NR4" s="86"/>
      <c r="NS4" s="86"/>
      <c r="NT4" s="86"/>
      <c r="NU4" s="86"/>
      <c r="NV4" s="86"/>
      <c r="NW4" s="86"/>
      <c r="NX4" s="86"/>
      <c r="NY4" s="86"/>
      <c r="NZ4" s="86"/>
      <c r="OA4" s="86"/>
      <c r="OB4" s="86"/>
      <c r="OC4" s="86"/>
      <c r="OD4" s="86"/>
      <c r="OE4" s="86"/>
      <c r="OF4" s="86"/>
      <c r="OG4" s="86"/>
      <c r="OH4" s="86"/>
      <c r="OI4" s="86"/>
      <c r="OJ4" s="86"/>
      <c r="OK4" s="86"/>
      <c r="OL4" s="86"/>
      <c r="OM4" s="86"/>
      <c r="ON4" s="86"/>
      <c r="OO4" s="86"/>
      <c r="OP4" s="86"/>
      <c r="OQ4" s="86"/>
      <c r="OR4" s="86"/>
      <c r="OS4" s="86"/>
      <c r="OT4" s="86"/>
      <c r="OU4" s="86"/>
      <c r="OV4" s="86"/>
      <c r="OW4" s="86"/>
      <c r="OX4" s="86"/>
      <c r="OY4" s="86"/>
      <c r="OZ4" s="86"/>
      <c r="PA4" s="86"/>
      <c r="PB4" s="86"/>
      <c r="PC4" s="86"/>
      <c r="PD4" s="86"/>
      <c r="PE4" s="86"/>
      <c r="PF4" s="86"/>
      <c r="PG4" s="86"/>
      <c r="PH4" s="86"/>
      <c r="PI4" s="86"/>
      <c r="PJ4" s="86"/>
      <c r="PK4" s="86"/>
      <c r="PL4" s="86"/>
      <c r="PM4" s="86"/>
      <c r="PN4" s="86"/>
      <c r="PO4" s="86"/>
      <c r="PP4" s="86"/>
      <c r="PQ4" s="86"/>
      <c r="PR4" s="86"/>
      <c r="PS4" s="86"/>
      <c r="PT4" s="86"/>
      <c r="PU4" s="86"/>
      <c r="PV4" s="86"/>
      <c r="PW4" s="86"/>
      <c r="PX4" s="86"/>
      <c r="PY4" s="86"/>
      <c r="PZ4" s="86"/>
      <c r="QA4" s="86"/>
      <c r="QB4" s="86"/>
      <c r="QC4" s="86"/>
      <c r="QD4" s="86"/>
      <c r="QE4" s="86"/>
      <c r="QF4" s="86"/>
      <c r="QG4" s="86"/>
      <c r="QH4" s="86"/>
      <c r="QI4" s="86"/>
      <c r="QJ4" s="86"/>
      <c r="QK4" s="86"/>
      <c r="QL4" s="86"/>
      <c r="QM4" s="86"/>
      <c r="QN4" s="86"/>
      <c r="QO4" s="86"/>
      <c r="QP4" s="86"/>
      <c r="QQ4" s="86"/>
      <c r="QR4" s="86"/>
      <c r="QS4" s="86"/>
      <c r="QT4" s="86"/>
      <c r="QU4" s="86"/>
      <c r="QV4" s="86"/>
      <c r="QW4" s="86"/>
      <c r="QX4" s="86"/>
      <c r="QY4" s="86"/>
      <c r="QZ4" s="86"/>
      <c r="RA4" s="86"/>
      <c r="RB4" s="86"/>
      <c r="RC4" s="86"/>
      <c r="RD4" s="86"/>
      <c r="RE4" s="86"/>
      <c r="RF4" s="86"/>
      <c r="RG4" s="86"/>
      <c r="RH4" s="86"/>
      <c r="RI4" s="86"/>
      <c r="RJ4" s="86"/>
      <c r="RK4" s="86"/>
      <c r="RL4" s="86"/>
      <c r="RM4" s="86"/>
      <c r="RN4" s="86"/>
      <c r="RO4" s="86"/>
      <c r="RP4" s="86"/>
      <c r="RQ4" s="86"/>
      <c r="RR4" s="86"/>
      <c r="RS4" s="86"/>
      <c r="RT4" s="86"/>
      <c r="RU4" s="86"/>
      <c r="RV4" s="86"/>
      <c r="RW4" s="86"/>
      <c r="RX4" s="86"/>
      <c r="RY4" s="86"/>
      <c r="RZ4" s="86"/>
      <c r="SA4" s="86"/>
      <c r="SB4" s="86"/>
      <c r="SC4" s="86"/>
      <c r="SD4" s="86"/>
      <c r="SE4" s="86"/>
      <c r="SF4" s="86"/>
      <c r="SG4" s="86"/>
      <c r="SH4" s="86"/>
      <c r="SI4" s="86"/>
      <c r="SJ4" s="86"/>
      <c r="SK4" s="86"/>
      <c r="SL4" s="86"/>
      <c r="SM4" s="86"/>
      <c r="SN4" s="86"/>
      <c r="SO4" s="86"/>
      <c r="SP4" s="86"/>
      <c r="SQ4" s="86"/>
      <c r="SR4" s="86"/>
      <c r="SS4" s="86"/>
      <c r="ST4" s="86"/>
      <c r="SU4" s="86"/>
      <c r="SV4" s="86"/>
      <c r="SW4" s="86"/>
      <c r="SX4" s="86"/>
      <c r="SY4" s="86"/>
      <c r="SZ4" s="86"/>
      <c r="TA4" s="86"/>
      <c r="TB4" s="86"/>
      <c r="TC4" s="86"/>
      <c r="TD4" s="86"/>
      <c r="TE4" s="86"/>
      <c r="TF4" s="86"/>
      <c r="TG4" s="86"/>
      <c r="TH4" s="86"/>
      <c r="TI4" s="86"/>
      <c r="TJ4" s="86"/>
      <c r="TK4" s="86"/>
      <c r="TL4" s="86"/>
      <c r="TM4" s="86"/>
      <c r="TN4" s="86"/>
      <c r="TO4" s="86"/>
      <c r="TP4" s="86"/>
      <c r="TQ4" s="86"/>
      <c r="TR4" s="86"/>
      <c r="TS4" s="86"/>
      <c r="TT4" s="86"/>
      <c r="TU4" s="86"/>
      <c r="TV4" s="86"/>
      <c r="TW4" s="86"/>
      <c r="TX4" s="86"/>
      <c r="TY4" s="86"/>
      <c r="TZ4" s="86"/>
      <c r="UA4" s="86"/>
      <c r="UB4" s="86"/>
      <c r="UC4" s="86"/>
      <c r="UD4" s="86"/>
      <c r="UE4" s="86"/>
      <c r="UF4" s="86"/>
      <c r="UG4" s="86"/>
      <c r="UH4" s="86"/>
      <c r="UI4" s="86"/>
      <c r="UJ4" s="86"/>
      <c r="UK4" s="86"/>
      <c r="UL4" s="86"/>
      <c r="UM4" s="86"/>
      <c r="UN4" s="86"/>
      <c r="UO4" s="86"/>
      <c r="UP4" s="86"/>
      <c r="UQ4" s="86"/>
      <c r="UR4" s="86"/>
      <c r="US4" s="86"/>
      <c r="UT4" s="86"/>
      <c r="UU4" s="86"/>
      <c r="UV4" s="86"/>
      <c r="UW4" s="86"/>
      <c r="UX4" s="86"/>
      <c r="UY4" s="86"/>
      <c r="UZ4" s="86"/>
      <c r="VA4" s="86"/>
      <c r="VB4" s="86"/>
      <c r="VC4" s="86"/>
      <c r="VD4" s="86"/>
      <c r="VE4" s="86"/>
      <c r="VF4" s="86"/>
      <c r="VG4" s="86"/>
      <c r="VH4" s="86"/>
      <c r="VI4" s="86"/>
      <c r="VJ4" s="86"/>
      <c r="VK4" s="86"/>
      <c r="VL4" s="86"/>
      <c r="VM4" s="86"/>
      <c r="VN4" s="86"/>
      <c r="VO4" s="86"/>
      <c r="VP4" s="86"/>
      <c r="VQ4" s="86"/>
      <c r="VR4" s="86"/>
      <c r="VS4" s="86"/>
      <c r="VT4" s="86"/>
      <c r="VU4" s="86"/>
      <c r="VV4" s="86"/>
      <c r="VW4" s="86"/>
      <c r="VX4" s="86"/>
      <c r="VY4" s="86"/>
      <c r="VZ4" s="86"/>
      <c r="WA4" s="86"/>
      <c r="WB4" s="86"/>
      <c r="WC4" s="86"/>
      <c r="WD4" s="86"/>
      <c r="WE4" s="86"/>
      <c r="WF4" s="86"/>
      <c r="WG4" s="86"/>
      <c r="WH4" s="86"/>
      <c r="WI4" s="86"/>
      <c r="WJ4" s="86"/>
      <c r="WK4" s="86"/>
      <c r="WL4" s="86"/>
      <c r="WM4" s="86"/>
      <c r="WN4" s="86"/>
      <c r="WO4" s="86"/>
      <c r="WP4" s="86"/>
      <c r="WQ4" s="86"/>
      <c r="WR4" s="86"/>
      <c r="WS4" s="86"/>
      <c r="WT4" s="86"/>
      <c r="WU4" s="86"/>
      <c r="WV4" s="86"/>
      <c r="WW4" s="86"/>
      <c r="WX4" s="86"/>
      <c r="WY4" s="86"/>
      <c r="WZ4" s="86"/>
      <c r="XA4" s="86"/>
      <c r="XB4" s="86"/>
      <c r="XC4" s="86"/>
      <c r="XD4" s="86"/>
      <c r="XE4" s="86"/>
      <c r="XF4" s="86"/>
      <c r="XG4" s="86"/>
      <c r="XH4" s="86"/>
      <c r="XI4" s="86"/>
      <c r="XJ4" s="86"/>
      <c r="XK4" s="86"/>
      <c r="XL4" s="86"/>
      <c r="XM4" s="86"/>
      <c r="XN4" s="86"/>
      <c r="XO4" s="86"/>
      <c r="XP4" s="86"/>
      <c r="XQ4" s="86"/>
      <c r="XR4" s="86"/>
      <c r="XS4" s="86"/>
      <c r="XT4" s="86"/>
      <c r="XU4" s="86"/>
      <c r="XV4" s="86"/>
      <c r="XW4" s="86"/>
      <c r="XX4" s="86"/>
      <c r="XY4" s="86"/>
      <c r="XZ4" s="86"/>
      <c r="YA4" s="86"/>
      <c r="YB4" s="86"/>
      <c r="YC4" s="86"/>
      <c r="YD4" s="86"/>
      <c r="YE4" s="86"/>
      <c r="YF4" s="86"/>
      <c r="YG4" s="86"/>
      <c r="YH4" s="86"/>
      <c r="YI4" s="86"/>
      <c r="YJ4" s="86"/>
      <c r="YK4" s="86"/>
      <c r="YL4" s="86"/>
      <c r="YM4" s="86"/>
      <c r="YN4" s="86"/>
      <c r="YO4" s="86"/>
      <c r="YP4" s="86"/>
      <c r="YQ4" s="86"/>
      <c r="YR4" s="86"/>
      <c r="YS4" s="86"/>
      <c r="YT4" s="86"/>
      <c r="YU4" s="86"/>
      <c r="YV4" s="86"/>
      <c r="YW4" s="86"/>
      <c r="YX4" s="86"/>
      <c r="YY4" s="86"/>
      <c r="YZ4" s="86"/>
      <c r="ZA4" s="86"/>
      <c r="ZB4" s="86"/>
      <c r="ZC4" s="86"/>
      <c r="ZD4" s="86"/>
      <c r="ZE4" s="86"/>
      <c r="ZF4" s="86"/>
      <c r="ZG4" s="86"/>
      <c r="ZH4" s="86"/>
      <c r="ZI4" s="86"/>
      <c r="ZJ4" s="86"/>
      <c r="ZK4" s="86"/>
      <c r="ZL4" s="86"/>
      <c r="ZM4" s="86"/>
      <c r="ZN4" s="86"/>
      <c r="ZO4" s="86"/>
      <c r="ZP4" s="86"/>
      <c r="ZQ4" s="86"/>
      <c r="ZR4" s="86"/>
      <c r="ZS4" s="86"/>
      <c r="ZT4" s="86"/>
      <c r="ZU4" s="86"/>
      <c r="ZV4" s="86"/>
      <c r="ZW4" s="86"/>
      <c r="ZX4" s="86"/>
      <c r="ZY4" s="86"/>
      <c r="ZZ4" s="86"/>
      <c r="AAA4" s="86"/>
      <c r="AAB4" s="86"/>
      <c r="AAC4" s="86"/>
      <c r="AAD4" s="86"/>
      <c r="AAE4" s="86"/>
      <c r="AAF4" s="86"/>
      <c r="AAG4" s="86"/>
      <c r="AAH4" s="86"/>
      <c r="AAI4" s="86"/>
      <c r="AAJ4" s="86"/>
      <c r="AAK4" s="86"/>
      <c r="AAL4" s="86"/>
      <c r="AAM4" s="86"/>
      <c r="AAN4" s="86"/>
      <c r="AAO4" s="86"/>
      <c r="AAP4" s="86"/>
      <c r="AAQ4" s="86"/>
      <c r="AAR4" s="86"/>
      <c r="AAS4" s="86"/>
      <c r="AAT4" s="86"/>
      <c r="AAU4" s="86"/>
      <c r="AAV4" s="86"/>
      <c r="AAW4" s="86"/>
      <c r="AAX4" s="86"/>
      <c r="AAY4" s="86"/>
      <c r="AAZ4" s="86"/>
      <c r="ABA4" s="86"/>
      <c r="ABB4" s="86"/>
      <c r="ABC4" s="86"/>
      <c r="ABD4" s="86"/>
      <c r="ABE4" s="86"/>
      <c r="ABF4" s="86"/>
      <c r="ABG4" s="86"/>
      <c r="ABH4" s="86"/>
      <c r="ABI4" s="86"/>
      <c r="ABJ4" s="86"/>
      <c r="ABK4" s="86"/>
      <c r="ABL4" s="86"/>
      <c r="ABM4" s="86"/>
      <c r="ABN4" s="86"/>
      <c r="ABO4" s="86"/>
      <c r="ABP4" s="86"/>
      <c r="ABQ4" s="86"/>
      <c r="ABR4" s="86"/>
      <c r="ABS4" s="86"/>
      <c r="ABT4" s="86"/>
      <c r="ABU4" s="86"/>
      <c r="ABV4" s="86"/>
      <c r="ABW4" s="86"/>
      <c r="ABX4" s="86"/>
      <c r="ABY4" s="86"/>
      <c r="ABZ4" s="86"/>
      <c r="ACA4" s="86"/>
      <c r="ACB4" s="86"/>
      <c r="ACC4" s="86"/>
      <c r="ACD4" s="86"/>
      <c r="ACE4" s="86"/>
      <c r="ACF4" s="86"/>
      <c r="ACG4" s="86"/>
      <c r="ACH4" s="86"/>
      <c r="ACI4" s="86"/>
      <c r="ACJ4" s="86"/>
      <c r="ACK4" s="86"/>
      <c r="ACL4" s="86"/>
      <c r="ACM4" s="86"/>
      <c r="ACN4" s="86"/>
      <c r="ACO4" s="86"/>
      <c r="ACP4" s="86"/>
      <c r="ACQ4" s="86"/>
      <c r="ACR4" s="86"/>
      <c r="ACS4" s="86"/>
      <c r="ACT4" s="86"/>
      <c r="ACU4" s="86"/>
      <c r="ACV4" s="86"/>
      <c r="ACW4" s="86"/>
      <c r="ACX4" s="86"/>
      <c r="ACY4" s="86"/>
      <c r="ACZ4" s="86"/>
      <c r="ADA4" s="86"/>
      <c r="ADB4" s="86"/>
      <c r="ADC4" s="86"/>
      <c r="ADD4" s="86"/>
      <c r="ADE4" s="86"/>
      <c r="ADF4" s="86"/>
      <c r="ADG4" s="86"/>
      <c r="ADH4" s="86"/>
      <c r="ADI4" s="86"/>
      <c r="ADJ4" s="86"/>
      <c r="ADK4" s="86"/>
      <c r="ADL4" s="86"/>
      <c r="ADM4" s="86"/>
      <c r="ADN4" s="86"/>
      <c r="ADO4" s="86"/>
      <c r="ADP4" s="86"/>
      <c r="ADQ4" s="86"/>
      <c r="ADR4" s="86"/>
      <c r="ADS4" s="86"/>
      <c r="ADT4" s="86"/>
      <c r="ADU4" s="86"/>
      <c r="ADV4" s="86"/>
      <c r="ADW4" s="86"/>
      <c r="ADX4" s="86"/>
      <c r="ADY4" s="86"/>
      <c r="ADZ4" s="86"/>
      <c r="AEA4" s="86"/>
      <c r="AEB4" s="86"/>
      <c r="AEC4" s="86"/>
      <c r="AED4" s="86"/>
      <c r="AEE4" s="86"/>
      <c r="AEF4" s="86"/>
      <c r="AEG4" s="86"/>
      <c r="AEH4" s="86"/>
      <c r="AEI4" s="86"/>
      <c r="AEJ4" s="86"/>
      <c r="AEK4" s="86"/>
      <c r="AEL4" s="86"/>
      <c r="AEM4" s="86"/>
      <c r="AEN4" s="86"/>
      <c r="AEO4" s="86"/>
      <c r="AEP4" s="86"/>
      <c r="AEQ4" s="86"/>
      <c r="AER4" s="86"/>
      <c r="AES4" s="86"/>
      <c r="AET4" s="86"/>
      <c r="AEU4" s="86"/>
      <c r="AEV4" s="86"/>
      <c r="AEW4" s="86"/>
      <c r="AEX4" s="86"/>
      <c r="AEY4" s="86"/>
      <c r="AEZ4" s="86"/>
      <c r="AFA4" s="86"/>
      <c r="AFB4" s="86"/>
      <c r="AFC4" s="86"/>
      <c r="AFD4" s="86"/>
      <c r="AFE4" s="86"/>
      <c r="AFF4" s="86"/>
      <c r="AFG4" s="86"/>
      <c r="AFH4" s="86"/>
      <c r="AFI4" s="86"/>
      <c r="AFJ4" s="86"/>
      <c r="AFK4" s="86"/>
      <c r="AFL4" s="86"/>
      <c r="AFM4" s="86"/>
      <c r="AFN4" s="86"/>
      <c r="AFO4" s="86"/>
      <c r="AFP4" s="86"/>
      <c r="AFQ4" s="86"/>
      <c r="AFR4" s="86"/>
      <c r="AFS4" s="86"/>
      <c r="AFT4" s="86"/>
      <c r="AFU4" s="86"/>
      <c r="AFV4" s="86"/>
      <c r="AFW4" s="86"/>
      <c r="AFX4" s="86"/>
      <c r="AFY4" s="86"/>
      <c r="AFZ4" s="86"/>
      <c r="AGA4" s="86"/>
      <c r="AGB4" s="86"/>
      <c r="AGC4" s="86"/>
      <c r="AGD4" s="86"/>
      <c r="AGE4" s="86"/>
      <c r="AGF4" s="86"/>
      <c r="AGG4" s="86"/>
      <c r="AGH4" s="86"/>
      <c r="AGI4" s="86"/>
      <c r="AGJ4" s="86"/>
      <c r="AGK4" s="86"/>
      <c r="AGL4" s="86"/>
      <c r="AGM4" s="86"/>
      <c r="AGN4" s="86"/>
      <c r="AGO4" s="86"/>
      <c r="AGP4" s="86"/>
      <c r="AGQ4" s="86"/>
      <c r="AGR4" s="86"/>
      <c r="AGS4" s="86"/>
      <c r="AGT4" s="86"/>
      <c r="AGU4" s="86"/>
      <c r="AGV4" s="86"/>
      <c r="AGW4" s="86"/>
      <c r="AGX4" s="86"/>
      <c r="AGY4" s="86"/>
      <c r="AGZ4" s="86"/>
      <c r="AHA4" s="86"/>
      <c r="AHB4" s="86"/>
      <c r="AHC4" s="86"/>
      <c r="AHD4" s="86"/>
      <c r="AHE4" s="86"/>
      <c r="AHF4" s="86"/>
      <c r="AHG4" s="86"/>
      <c r="AHH4" s="86"/>
      <c r="AHI4" s="86"/>
      <c r="AHJ4" s="86"/>
      <c r="AHK4" s="86"/>
      <c r="AHL4" s="86"/>
      <c r="AHM4" s="86"/>
      <c r="AHN4" s="86"/>
      <c r="AHO4" s="86"/>
      <c r="AHP4" s="86"/>
      <c r="AHQ4" s="86"/>
      <c r="AHR4" s="86"/>
      <c r="AHS4" s="86"/>
      <c r="AHT4" s="86"/>
      <c r="AHU4" s="86"/>
      <c r="AHV4" s="86"/>
      <c r="AHW4" s="86"/>
      <c r="AHX4" s="86"/>
      <c r="AHY4" s="86"/>
      <c r="AHZ4" s="86"/>
      <c r="AIA4" s="86"/>
      <c r="AIB4" s="86"/>
      <c r="AIC4" s="86"/>
      <c r="AID4" s="86"/>
      <c r="AIE4" s="86"/>
      <c r="AIF4" s="86"/>
      <c r="AIG4" s="86"/>
      <c r="AIH4" s="86"/>
      <c r="AII4" s="86"/>
      <c r="AIJ4" s="86"/>
      <c r="AIK4" s="86"/>
      <c r="AIL4" s="86"/>
      <c r="AIM4" s="86"/>
      <c r="AIN4" s="86"/>
      <c r="AIO4" s="86"/>
      <c r="AIP4" s="86"/>
      <c r="AIQ4" s="86"/>
      <c r="AIR4" s="86"/>
      <c r="AIS4" s="86"/>
      <c r="AIT4" s="86"/>
      <c r="AIU4" s="86"/>
      <c r="AIV4" s="86"/>
      <c r="AIW4" s="86"/>
      <c r="AIX4" s="86"/>
      <c r="AIY4" s="86"/>
      <c r="AIZ4" s="86"/>
      <c r="AJA4" s="86"/>
      <c r="AJB4" s="86"/>
      <c r="AJC4" s="86"/>
      <c r="AJD4" s="86"/>
      <c r="AJE4" s="86"/>
      <c r="AJF4" s="86"/>
      <c r="AJG4" s="86"/>
      <c r="AJH4" s="86"/>
      <c r="AJI4" s="86"/>
      <c r="AJJ4" s="86"/>
      <c r="AJK4" s="86"/>
      <c r="AJL4" s="86"/>
      <c r="AJM4" s="86"/>
      <c r="AJN4" s="86"/>
      <c r="AJO4" s="86"/>
      <c r="AJP4" s="86"/>
      <c r="AJQ4" s="86"/>
      <c r="AJR4" s="86"/>
      <c r="AJS4" s="86"/>
      <c r="AJT4" s="86"/>
      <c r="AJU4" s="86"/>
      <c r="AJV4" s="86"/>
      <c r="AJW4" s="86"/>
      <c r="AJX4" s="86"/>
      <c r="AJY4" s="86"/>
      <c r="AJZ4" s="86"/>
      <c r="AKA4" s="86"/>
      <c r="AKB4" s="86"/>
      <c r="AKC4" s="86"/>
      <c r="AKD4" s="86"/>
      <c r="AKE4" s="86"/>
      <c r="AKF4" s="86"/>
      <c r="AKG4" s="86"/>
      <c r="AKH4" s="86"/>
      <c r="AKI4" s="86"/>
      <c r="AKJ4" s="86"/>
      <c r="AKK4" s="86"/>
      <c r="AKL4" s="86"/>
      <c r="AKM4" s="86"/>
      <c r="AKN4" s="86"/>
      <c r="AKO4" s="86"/>
      <c r="AKP4" s="86"/>
      <c r="AKQ4" s="86"/>
      <c r="AKR4" s="86"/>
      <c r="AKS4" s="86"/>
      <c r="AKT4" s="86"/>
      <c r="AKU4" s="86"/>
      <c r="AKV4" s="86"/>
      <c r="AKW4" s="86"/>
      <c r="AKX4" s="86"/>
    </row>
    <row r="5" spans="1:986" ht="22.15" customHeight="1" x14ac:dyDescent="0.25">
      <c r="A5" s="318" t="s">
        <v>185</v>
      </c>
      <c r="B5" s="319" t="s">
        <v>109</v>
      </c>
      <c r="C5" s="320" t="s">
        <v>206</v>
      </c>
      <c r="D5" s="320"/>
      <c r="E5" s="320"/>
      <c r="F5" s="320"/>
      <c r="G5" s="342" t="s">
        <v>388</v>
      </c>
      <c r="H5" s="333" t="s">
        <v>330</v>
      </c>
      <c r="I5" s="334"/>
      <c r="J5" s="335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6"/>
      <c r="KO5" s="86"/>
      <c r="KP5" s="86"/>
      <c r="KQ5" s="86"/>
      <c r="KR5" s="86"/>
      <c r="KS5" s="86"/>
      <c r="KT5" s="86"/>
      <c r="KU5" s="86"/>
      <c r="KV5" s="86"/>
      <c r="KW5" s="86"/>
      <c r="KX5" s="86"/>
      <c r="KY5" s="86"/>
      <c r="KZ5" s="86"/>
      <c r="LA5" s="86"/>
      <c r="LB5" s="86"/>
      <c r="LC5" s="86"/>
      <c r="LD5" s="86"/>
      <c r="LE5" s="86"/>
      <c r="LF5" s="86"/>
      <c r="LG5" s="86"/>
      <c r="LH5" s="86"/>
      <c r="LI5" s="86"/>
      <c r="LJ5" s="86"/>
      <c r="LK5" s="86"/>
      <c r="LL5" s="86"/>
      <c r="LM5" s="86"/>
      <c r="LN5" s="86"/>
      <c r="LO5" s="86"/>
      <c r="LP5" s="86"/>
      <c r="LQ5" s="86"/>
      <c r="LR5" s="86"/>
      <c r="LS5" s="86"/>
      <c r="LT5" s="86"/>
      <c r="LU5" s="86"/>
      <c r="LV5" s="86"/>
      <c r="LW5" s="86"/>
      <c r="LX5" s="86"/>
      <c r="LY5" s="86"/>
      <c r="LZ5" s="86"/>
      <c r="MA5" s="86"/>
      <c r="MB5" s="86"/>
      <c r="MC5" s="86"/>
      <c r="MD5" s="86"/>
      <c r="ME5" s="86"/>
      <c r="MF5" s="86"/>
      <c r="MG5" s="86"/>
      <c r="MH5" s="86"/>
      <c r="MI5" s="86"/>
      <c r="MJ5" s="86"/>
      <c r="MK5" s="86"/>
      <c r="ML5" s="86"/>
      <c r="MM5" s="86"/>
      <c r="MN5" s="86"/>
      <c r="MO5" s="86"/>
      <c r="MP5" s="86"/>
      <c r="MQ5" s="86"/>
      <c r="MR5" s="86"/>
      <c r="MS5" s="86"/>
      <c r="MT5" s="86"/>
      <c r="MU5" s="86"/>
      <c r="MV5" s="86"/>
      <c r="MW5" s="86"/>
      <c r="MX5" s="86"/>
      <c r="MY5" s="86"/>
      <c r="MZ5" s="86"/>
      <c r="NA5" s="86"/>
      <c r="NB5" s="86"/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86"/>
      <c r="OS5" s="86"/>
      <c r="OT5" s="86"/>
      <c r="OU5" s="86"/>
      <c r="OV5" s="86"/>
      <c r="OW5" s="86"/>
      <c r="OX5" s="86"/>
      <c r="OY5" s="86"/>
      <c r="OZ5" s="86"/>
      <c r="PA5" s="86"/>
      <c r="PB5" s="86"/>
      <c r="PC5" s="86"/>
      <c r="PD5" s="86"/>
      <c r="PE5" s="86"/>
      <c r="PF5" s="86"/>
      <c r="PG5" s="86"/>
      <c r="PH5" s="86"/>
      <c r="PI5" s="86"/>
      <c r="PJ5" s="86"/>
      <c r="PK5" s="86"/>
      <c r="PL5" s="86"/>
      <c r="PM5" s="86"/>
      <c r="PN5" s="86"/>
      <c r="PO5" s="86"/>
      <c r="PP5" s="86"/>
      <c r="PQ5" s="86"/>
      <c r="PR5" s="86"/>
      <c r="PS5" s="86"/>
      <c r="PT5" s="86"/>
      <c r="PU5" s="86"/>
      <c r="PV5" s="86"/>
      <c r="PW5" s="86"/>
      <c r="PX5" s="86"/>
      <c r="PY5" s="86"/>
      <c r="PZ5" s="86"/>
      <c r="QA5" s="86"/>
      <c r="QB5" s="86"/>
      <c r="QC5" s="86"/>
      <c r="QD5" s="86"/>
      <c r="QE5" s="86"/>
      <c r="QF5" s="86"/>
      <c r="QG5" s="86"/>
      <c r="QH5" s="86"/>
      <c r="QI5" s="86"/>
      <c r="QJ5" s="86"/>
      <c r="QK5" s="86"/>
      <c r="QL5" s="86"/>
      <c r="QM5" s="86"/>
      <c r="QN5" s="86"/>
      <c r="QO5" s="86"/>
      <c r="QP5" s="86"/>
      <c r="QQ5" s="86"/>
      <c r="QR5" s="86"/>
      <c r="QS5" s="86"/>
      <c r="QT5" s="86"/>
      <c r="QU5" s="86"/>
      <c r="QV5" s="86"/>
      <c r="QW5" s="86"/>
      <c r="QX5" s="86"/>
      <c r="QY5" s="86"/>
      <c r="QZ5" s="86"/>
      <c r="RA5" s="86"/>
      <c r="RB5" s="86"/>
      <c r="RC5" s="86"/>
      <c r="RD5" s="86"/>
      <c r="RE5" s="86"/>
      <c r="RF5" s="86"/>
      <c r="RG5" s="86"/>
      <c r="RH5" s="86"/>
      <c r="RI5" s="86"/>
      <c r="RJ5" s="86"/>
      <c r="RK5" s="86"/>
      <c r="RL5" s="86"/>
      <c r="RM5" s="86"/>
      <c r="RN5" s="86"/>
      <c r="RO5" s="86"/>
      <c r="RP5" s="86"/>
      <c r="RQ5" s="86"/>
      <c r="RR5" s="86"/>
      <c r="RS5" s="86"/>
      <c r="RT5" s="86"/>
      <c r="RU5" s="86"/>
      <c r="RV5" s="86"/>
      <c r="RW5" s="86"/>
      <c r="RX5" s="86"/>
      <c r="RY5" s="86"/>
      <c r="RZ5" s="86"/>
      <c r="SA5" s="86"/>
      <c r="SB5" s="86"/>
      <c r="SC5" s="86"/>
      <c r="SD5" s="86"/>
      <c r="SE5" s="86"/>
      <c r="SF5" s="86"/>
      <c r="SG5" s="86"/>
      <c r="SH5" s="86"/>
      <c r="SI5" s="86"/>
      <c r="SJ5" s="86"/>
      <c r="SK5" s="86"/>
      <c r="SL5" s="86"/>
      <c r="SM5" s="86"/>
      <c r="SN5" s="86"/>
      <c r="SO5" s="86"/>
      <c r="SP5" s="86"/>
      <c r="SQ5" s="86"/>
      <c r="SR5" s="86"/>
      <c r="SS5" s="86"/>
      <c r="ST5" s="86"/>
      <c r="SU5" s="86"/>
      <c r="SV5" s="86"/>
      <c r="SW5" s="86"/>
      <c r="SX5" s="86"/>
      <c r="SY5" s="86"/>
      <c r="SZ5" s="86"/>
      <c r="TA5" s="86"/>
      <c r="TB5" s="86"/>
      <c r="TC5" s="86"/>
      <c r="TD5" s="86"/>
      <c r="TE5" s="86"/>
      <c r="TF5" s="86"/>
      <c r="TG5" s="86"/>
      <c r="TH5" s="86"/>
      <c r="TI5" s="86"/>
      <c r="TJ5" s="86"/>
      <c r="TK5" s="86"/>
      <c r="TL5" s="86"/>
      <c r="TM5" s="86"/>
      <c r="TN5" s="86"/>
      <c r="TO5" s="86"/>
      <c r="TP5" s="86"/>
      <c r="TQ5" s="86"/>
      <c r="TR5" s="86"/>
      <c r="TS5" s="86"/>
      <c r="TT5" s="86"/>
      <c r="TU5" s="86"/>
      <c r="TV5" s="86"/>
      <c r="TW5" s="86"/>
      <c r="TX5" s="86"/>
      <c r="TY5" s="86"/>
      <c r="TZ5" s="86"/>
      <c r="UA5" s="86"/>
      <c r="UB5" s="86"/>
      <c r="UC5" s="86"/>
      <c r="UD5" s="86"/>
      <c r="UE5" s="86"/>
      <c r="UF5" s="86"/>
      <c r="UG5" s="86"/>
      <c r="UH5" s="86"/>
      <c r="UI5" s="86"/>
      <c r="UJ5" s="86"/>
      <c r="UK5" s="86"/>
      <c r="UL5" s="86"/>
      <c r="UM5" s="86"/>
      <c r="UN5" s="86"/>
      <c r="UO5" s="86"/>
      <c r="UP5" s="86"/>
      <c r="UQ5" s="86"/>
      <c r="UR5" s="86"/>
      <c r="US5" s="86"/>
      <c r="UT5" s="86"/>
      <c r="UU5" s="86"/>
      <c r="UV5" s="86"/>
      <c r="UW5" s="86"/>
      <c r="UX5" s="86"/>
      <c r="UY5" s="86"/>
      <c r="UZ5" s="86"/>
      <c r="VA5" s="86"/>
      <c r="VB5" s="86"/>
      <c r="VC5" s="86"/>
      <c r="VD5" s="86"/>
      <c r="VE5" s="86"/>
      <c r="VF5" s="86"/>
      <c r="VG5" s="86"/>
      <c r="VH5" s="86"/>
      <c r="VI5" s="86"/>
      <c r="VJ5" s="86"/>
      <c r="VK5" s="86"/>
      <c r="VL5" s="86"/>
      <c r="VM5" s="86"/>
      <c r="VN5" s="86"/>
      <c r="VO5" s="86"/>
      <c r="VP5" s="86"/>
      <c r="VQ5" s="86"/>
      <c r="VR5" s="86"/>
      <c r="VS5" s="86"/>
      <c r="VT5" s="86"/>
      <c r="VU5" s="86"/>
      <c r="VV5" s="86"/>
      <c r="VW5" s="86"/>
      <c r="VX5" s="86"/>
      <c r="VY5" s="86"/>
      <c r="VZ5" s="86"/>
      <c r="WA5" s="86"/>
      <c r="WB5" s="86"/>
      <c r="WC5" s="86"/>
      <c r="WD5" s="86"/>
      <c r="WE5" s="86"/>
      <c r="WF5" s="86"/>
      <c r="WG5" s="86"/>
      <c r="WH5" s="86"/>
      <c r="WI5" s="86"/>
      <c r="WJ5" s="86"/>
      <c r="WK5" s="86"/>
      <c r="WL5" s="86"/>
      <c r="WM5" s="86"/>
      <c r="WN5" s="86"/>
      <c r="WO5" s="86"/>
      <c r="WP5" s="86"/>
      <c r="WQ5" s="86"/>
      <c r="WR5" s="86"/>
      <c r="WS5" s="86"/>
      <c r="WT5" s="86"/>
      <c r="WU5" s="86"/>
      <c r="WV5" s="86"/>
      <c r="WW5" s="86"/>
      <c r="WX5" s="86"/>
      <c r="WY5" s="86"/>
      <c r="WZ5" s="86"/>
      <c r="XA5" s="86"/>
      <c r="XB5" s="86"/>
      <c r="XC5" s="86"/>
      <c r="XD5" s="86"/>
      <c r="XE5" s="86"/>
      <c r="XF5" s="86"/>
      <c r="XG5" s="86"/>
      <c r="XH5" s="86"/>
      <c r="XI5" s="86"/>
      <c r="XJ5" s="86"/>
      <c r="XK5" s="86"/>
      <c r="XL5" s="86"/>
      <c r="XM5" s="86"/>
      <c r="XN5" s="86"/>
      <c r="XO5" s="86"/>
      <c r="XP5" s="86"/>
      <c r="XQ5" s="86"/>
      <c r="XR5" s="86"/>
      <c r="XS5" s="86"/>
      <c r="XT5" s="86"/>
      <c r="XU5" s="86"/>
      <c r="XV5" s="86"/>
      <c r="XW5" s="86"/>
      <c r="XX5" s="86"/>
      <c r="XY5" s="86"/>
      <c r="XZ5" s="86"/>
      <c r="YA5" s="86"/>
      <c r="YB5" s="86"/>
      <c r="YC5" s="86"/>
      <c r="YD5" s="86"/>
      <c r="YE5" s="86"/>
      <c r="YF5" s="86"/>
      <c r="YG5" s="86"/>
      <c r="YH5" s="86"/>
      <c r="YI5" s="86"/>
      <c r="YJ5" s="86"/>
      <c r="YK5" s="86"/>
      <c r="YL5" s="86"/>
      <c r="YM5" s="86"/>
      <c r="YN5" s="86"/>
      <c r="YO5" s="86"/>
      <c r="YP5" s="86"/>
      <c r="YQ5" s="86"/>
      <c r="YR5" s="86"/>
      <c r="YS5" s="86"/>
      <c r="YT5" s="86"/>
      <c r="YU5" s="86"/>
      <c r="YV5" s="86"/>
      <c r="YW5" s="86"/>
      <c r="YX5" s="86"/>
      <c r="YY5" s="86"/>
      <c r="YZ5" s="86"/>
      <c r="ZA5" s="86"/>
      <c r="ZB5" s="86"/>
      <c r="ZC5" s="86"/>
      <c r="ZD5" s="86"/>
      <c r="ZE5" s="86"/>
      <c r="ZF5" s="86"/>
      <c r="ZG5" s="86"/>
      <c r="ZH5" s="86"/>
      <c r="ZI5" s="86"/>
      <c r="ZJ5" s="86"/>
      <c r="ZK5" s="86"/>
      <c r="ZL5" s="86"/>
      <c r="ZM5" s="86"/>
      <c r="ZN5" s="86"/>
      <c r="ZO5" s="86"/>
      <c r="ZP5" s="86"/>
      <c r="ZQ5" s="86"/>
      <c r="ZR5" s="86"/>
      <c r="ZS5" s="86"/>
      <c r="ZT5" s="86"/>
      <c r="ZU5" s="86"/>
      <c r="ZV5" s="86"/>
      <c r="ZW5" s="86"/>
      <c r="ZX5" s="86"/>
      <c r="ZY5" s="86"/>
      <c r="ZZ5" s="86"/>
      <c r="AAA5" s="86"/>
      <c r="AAB5" s="86"/>
      <c r="AAC5" s="86"/>
      <c r="AAD5" s="86"/>
      <c r="AAE5" s="86"/>
      <c r="AAF5" s="86"/>
      <c r="AAG5" s="86"/>
      <c r="AAH5" s="86"/>
      <c r="AAI5" s="86"/>
      <c r="AAJ5" s="86"/>
      <c r="AAK5" s="86"/>
      <c r="AAL5" s="86"/>
      <c r="AAM5" s="86"/>
      <c r="AAN5" s="86"/>
      <c r="AAO5" s="86"/>
      <c r="AAP5" s="86"/>
      <c r="AAQ5" s="86"/>
      <c r="AAR5" s="86"/>
      <c r="AAS5" s="86"/>
      <c r="AAT5" s="86"/>
      <c r="AAU5" s="86"/>
      <c r="AAV5" s="86"/>
      <c r="AAW5" s="86"/>
      <c r="AAX5" s="86"/>
      <c r="AAY5" s="86"/>
      <c r="AAZ5" s="86"/>
      <c r="ABA5" s="86"/>
      <c r="ABB5" s="86"/>
      <c r="ABC5" s="86"/>
      <c r="ABD5" s="86"/>
      <c r="ABE5" s="86"/>
      <c r="ABF5" s="86"/>
      <c r="ABG5" s="86"/>
      <c r="ABH5" s="86"/>
      <c r="ABI5" s="86"/>
      <c r="ABJ5" s="86"/>
      <c r="ABK5" s="86"/>
      <c r="ABL5" s="86"/>
      <c r="ABM5" s="86"/>
      <c r="ABN5" s="86"/>
      <c r="ABO5" s="86"/>
      <c r="ABP5" s="86"/>
      <c r="ABQ5" s="86"/>
      <c r="ABR5" s="86"/>
      <c r="ABS5" s="86"/>
      <c r="ABT5" s="86"/>
      <c r="ABU5" s="86"/>
      <c r="ABV5" s="86"/>
      <c r="ABW5" s="86"/>
      <c r="ABX5" s="86"/>
      <c r="ABY5" s="86"/>
      <c r="ABZ5" s="86"/>
      <c r="ACA5" s="86"/>
      <c r="ACB5" s="86"/>
      <c r="ACC5" s="86"/>
      <c r="ACD5" s="86"/>
      <c r="ACE5" s="86"/>
      <c r="ACF5" s="86"/>
      <c r="ACG5" s="86"/>
      <c r="ACH5" s="86"/>
      <c r="ACI5" s="86"/>
      <c r="ACJ5" s="86"/>
      <c r="ACK5" s="86"/>
      <c r="ACL5" s="86"/>
      <c r="ACM5" s="86"/>
      <c r="ACN5" s="86"/>
      <c r="ACO5" s="86"/>
      <c r="ACP5" s="86"/>
      <c r="ACQ5" s="86"/>
      <c r="ACR5" s="86"/>
      <c r="ACS5" s="86"/>
      <c r="ACT5" s="86"/>
      <c r="ACU5" s="86"/>
      <c r="ACV5" s="86"/>
      <c r="ACW5" s="86"/>
      <c r="ACX5" s="86"/>
      <c r="ACY5" s="86"/>
      <c r="ACZ5" s="86"/>
      <c r="ADA5" s="86"/>
      <c r="ADB5" s="86"/>
      <c r="ADC5" s="86"/>
      <c r="ADD5" s="86"/>
      <c r="ADE5" s="86"/>
      <c r="ADF5" s="86"/>
      <c r="ADG5" s="86"/>
      <c r="ADH5" s="86"/>
      <c r="ADI5" s="86"/>
      <c r="ADJ5" s="86"/>
      <c r="ADK5" s="86"/>
      <c r="ADL5" s="86"/>
      <c r="ADM5" s="86"/>
      <c r="ADN5" s="86"/>
      <c r="ADO5" s="86"/>
      <c r="ADP5" s="86"/>
      <c r="ADQ5" s="86"/>
      <c r="ADR5" s="86"/>
      <c r="ADS5" s="86"/>
      <c r="ADT5" s="86"/>
      <c r="ADU5" s="86"/>
      <c r="ADV5" s="86"/>
      <c r="ADW5" s="86"/>
      <c r="ADX5" s="86"/>
      <c r="ADY5" s="86"/>
      <c r="ADZ5" s="86"/>
      <c r="AEA5" s="86"/>
      <c r="AEB5" s="86"/>
      <c r="AEC5" s="86"/>
      <c r="AED5" s="86"/>
      <c r="AEE5" s="86"/>
      <c r="AEF5" s="86"/>
      <c r="AEG5" s="86"/>
      <c r="AEH5" s="86"/>
      <c r="AEI5" s="86"/>
      <c r="AEJ5" s="86"/>
      <c r="AEK5" s="86"/>
      <c r="AEL5" s="86"/>
      <c r="AEM5" s="86"/>
      <c r="AEN5" s="86"/>
      <c r="AEO5" s="86"/>
      <c r="AEP5" s="86"/>
      <c r="AEQ5" s="86"/>
      <c r="AER5" s="86"/>
      <c r="AES5" s="86"/>
      <c r="AET5" s="86"/>
      <c r="AEU5" s="86"/>
      <c r="AEV5" s="86"/>
      <c r="AEW5" s="86"/>
      <c r="AEX5" s="86"/>
      <c r="AEY5" s="86"/>
      <c r="AEZ5" s="86"/>
      <c r="AFA5" s="86"/>
      <c r="AFB5" s="86"/>
      <c r="AFC5" s="86"/>
      <c r="AFD5" s="86"/>
      <c r="AFE5" s="86"/>
      <c r="AFF5" s="86"/>
      <c r="AFG5" s="86"/>
      <c r="AFH5" s="86"/>
      <c r="AFI5" s="86"/>
      <c r="AFJ5" s="86"/>
      <c r="AFK5" s="86"/>
      <c r="AFL5" s="86"/>
      <c r="AFM5" s="86"/>
      <c r="AFN5" s="86"/>
      <c r="AFO5" s="86"/>
      <c r="AFP5" s="86"/>
      <c r="AFQ5" s="86"/>
      <c r="AFR5" s="86"/>
      <c r="AFS5" s="86"/>
      <c r="AFT5" s="86"/>
      <c r="AFU5" s="86"/>
      <c r="AFV5" s="86"/>
      <c r="AFW5" s="86"/>
      <c r="AFX5" s="86"/>
      <c r="AFY5" s="86"/>
      <c r="AFZ5" s="86"/>
      <c r="AGA5" s="86"/>
      <c r="AGB5" s="86"/>
      <c r="AGC5" s="86"/>
      <c r="AGD5" s="86"/>
      <c r="AGE5" s="86"/>
      <c r="AGF5" s="86"/>
      <c r="AGG5" s="86"/>
      <c r="AGH5" s="86"/>
      <c r="AGI5" s="86"/>
      <c r="AGJ5" s="86"/>
      <c r="AGK5" s="86"/>
      <c r="AGL5" s="86"/>
      <c r="AGM5" s="86"/>
      <c r="AGN5" s="86"/>
      <c r="AGO5" s="86"/>
      <c r="AGP5" s="86"/>
      <c r="AGQ5" s="86"/>
      <c r="AGR5" s="86"/>
      <c r="AGS5" s="86"/>
      <c r="AGT5" s="86"/>
      <c r="AGU5" s="86"/>
      <c r="AGV5" s="86"/>
      <c r="AGW5" s="86"/>
      <c r="AGX5" s="86"/>
      <c r="AGY5" s="86"/>
      <c r="AGZ5" s="86"/>
      <c r="AHA5" s="86"/>
      <c r="AHB5" s="86"/>
      <c r="AHC5" s="86"/>
      <c r="AHD5" s="86"/>
      <c r="AHE5" s="86"/>
      <c r="AHF5" s="86"/>
      <c r="AHG5" s="86"/>
      <c r="AHH5" s="86"/>
      <c r="AHI5" s="86"/>
      <c r="AHJ5" s="86"/>
      <c r="AHK5" s="86"/>
      <c r="AHL5" s="86"/>
      <c r="AHM5" s="86"/>
      <c r="AHN5" s="86"/>
      <c r="AHO5" s="86"/>
      <c r="AHP5" s="86"/>
      <c r="AHQ5" s="86"/>
      <c r="AHR5" s="86"/>
      <c r="AHS5" s="86"/>
      <c r="AHT5" s="86"/>
      <c r="AHU5" s="86"/>
      <c r="AHV5" s="86"/>
      <c r="AHW5" s="86"/>
      <c r="AHX5" s="86"/>
      <c r="AHY5" s="86"/>
      <c r="AHZ5" s="86"/>
      <c r="AIA5" s="86"/>
      <c r="AIB5" s="86"/>
      <c r="AIC5" s="86"/>
      <c r="AID5" s="86"/>
      <c r="AIE5" s="86"/>
      <c r="AIF5" s="86"/>
      <c r="AIG5" s="86"/>
      <c r="AIH5" s="86"/>
      <c r="AII5" s="86"/>
      <c r="AIJ5" s="86"/>
      <c r="AIK5" s="86"/>
      <c r="AIL5" s="86"/>
      <c r="AIM5" s="86"/>
      <c r="AIN5" s="86"/>
      <c r="AIO5" s="86"/>
      <c r="AIP5" s="86"/>
      <c r="AIQ5" s="86"/>
      <c r="AIR5" s="86"/>
      <c r="AIS5" s="86"/>
      <c r="AIT5" s="86"/>
      <c r="AIU5" s="86"/>
      <c r="AIV5" s="86"/>
      <c r="AIW5" s="86"/>
      <c r="AIX5" s="86"/>
      <c r="AIY5" s="86"/>
      <c r="AIZ5" s="86"/>
      <c r="AJA5" s="86"/>
      <c r="AJB5" s="86"/>
      <c r="AJC5" s="86"/>
      <c r="AJD5" s="86"/>
      <c r="AJE5" s="86"/>
      <c r="AJF5" s="86"/>
      <c r="AJG5" s="86"/>
      <c r="AJH5" s="86"/>
      <c r="AJI5" s="86"/>
      <c r="AJJ5" s="86"/>
      <c r="AJK5" s="86"/>
      <c r="AJL5" s="86"/>
      <c r="AJM5" s="86"/>
      <c r="AJN5" s="86"/>
      <c r="AJO5" s="86"/>
      <c r="AJP5" s="86"/>
      <c r="AJQ5" s="86"/>
      <c r="AJR5" s="86"/>
      <c r="AJS5" s="86"/>
      <c r="AJT5" s="86"/>
      <c r="AJU5" s="86"/>
      <c r="AJV5" s="86"/>
      <c r="AJW5" s="86"/>
      <c r="AJX5" s="86"/>
      <c r="AJY5" s="86"/>
      <c r="AJZ5" s="86"/>
      <c r="AKA5" s="86"/>
      <c r="AKB5" s="86"/>
      <c r="AKC5" s="86"/>
      <c r="AKD5" s="86"/>
      <c r="AKE5" s="86"/>
      <c r="AKF5" s="86"/>
      <c r="AKG5" s="86"/>
      <c r="AKH5" s="86"/>
      <c r="AKI5" s="86"/>
      <c r="AKJ5" s="86"/>
      <c r="AKK5" s="86"/>
      <c r="AKL5" s="86"/>
      <c r="AKM5" s="86"/>
      <c r="AKN5" s="86"/>
      <c r="AKO5" s="86"/>
      <c r="AKP5" s="86"/>
      <c r="AKQ5" s="86"/>
      <c r="AKR5" s="86"/>
      <c r="AKS5" s="86"/>
      <c r="AKT5" s="86"/>
      <c r="AKU5" s="86"/>
      <c r="AKV5" s="86"/>
      <c r="AKW5" s="86"/>
      <c r="AKX5" s="86"/>
    </row>
    <row r="6" spans="1:986" ht="43.5" customHeight="1" x14ac:dyDescent="0.25">
      <c r="A6" s="318"/>
      <c r="B6" s="319"/>
      <c r="C6" s="320"/>
      <c r="D6" s="320"/>
      <c r="E6" s="320"/>
      <c r="F6" s="320"/>
      <c r="G6" s="343"/>
      <c r="H6" s="231" t="s">
        <v>85</v>
      </c>
      <c r="I6" s="231" t="s">
        <v>86</v>
      </c>
      <c r="J6" s="231" t="s">
        <v>87</v>
      </c>
    </row>
    <row r="7" spans="1:986" x14ac:dyDescent="0.25">
      <c r="A7" s="95" t="s">
        <v>187</v>
      </c>
      <c r="B7" s="87" t="s">
        <v>188</v>
      </c>
      <c r="C7" s="322" t="s">
        <v>38</v>
      </c>
      <c r="D7" s="322"/>
      <c r="E7" s="322"/>
      <c r="F7" s="322"/>
      <c r="G7" s="88"/>
      <c r="H7" s="22"/>
      <c r="I7" s="22"/>
      <c r="J7" s="22"/>
    </row>
    <row r="8" spans="1:986" ht="23.25" customHeight="1" x14ac:dyDescent="0.25">
      <c r="A8" s="95" t="s">
        <v>189</v>
      </c>
      <c r="B8" s="89" t="s">
        <v>139</v>
      </c>
      <c r="C8" s="322" t="s">
        <v>39</v>
      </c>
      <c r="D8" s="322"/>
      <c r="E8" s="322"/>
      <c r="F8" s="322"/>
      <c r="G8" s="88"/>
      <c r="H8" s="22"/>
      <c r="I8" s="22"/>
      <c r="J8" s="22"/>
    </row>
    <row r="9" spans="1:986" ht="28.9" customHeight="1" x14ac:dyDescent="0.25">
      <c r="A9" s="95" t="s">
        <v>190</v>
      </c>
      <c r="B9" s="89" t="s">
        <v>209</v>
      </c>
      <c r="C9" s="322" t="s">
        <v>210</v>
      </c>
      <c r="D9" s="322"/>
      <c r="E9" s="322"/>
      <c r="F9" s="322"/>
      <c r="G9" s="88"/>
      <c r="H9" s="300"/>
      <c r="I9" s="22"/>
      <c r="J9" s="22"/>
    </row>
    <row r="10" spans="1:986" ht="28.9" customHeight="1" x14ac:dyDescent="0.25">
      <c r="A10" s="95" t="s">
        <v>191</v>
      </c>
      <c r="B10" s="89" t="s">
        <v>211</v>
      </c>
      <c r="C10" s="91" t="s">
        <v>212</v>
      </c>
      <c r="D10" s="91"/>
      <c r="E10" s="91"/>
      <c r="F10" s="91"/>
      <c r="G10" s="88"/>
      <c r="H10" s="300"/>
      <c r="I10" s="22"/>
      <c r="J10" s="22"/>
    </row>
    <row r="11" spans="1:986" ht="28.9" customHeight="1" x14ac:dyDescent="0.25">
      <c r="A11" s="95" t="s">
        <v>193</v>
      </c>
      <c r="B11" s="89" t="s">
        <v>213</v>
      </c>
      <c r="C11" s="91" t="s">
        <v>40</v>
      </c>
      <c r="D11" s="91"/>
      <c r="E11" s="91"/>
      <c r="F11" s="91"/>
      <c r="G11" s="88"/>
      <c r="H11" s="300"/>
      <c r="I11" s="22"/>
      <c r="J11" s="22"/>
    </row>
    <row r="12" spans="1:986" x14ac:dyDescent="0.25">
      <c r="A12" s="95" t="s">
        <v>194</v>
      </c>
      <c r="B12" s="89" t="s">
        <v>192</v>
      </c>
      <c r="C12" s="322" t="s">
        <v>44</v>
      </c>
      <c r="D12" s="322"/>
      <c r="E12" s="322"/>
      <c r="F12" s="322"/>
      <c r="G12" s="88"/>
      <c r="H12" s="300"/>
      <c r="I12" s="22"/>
      <c r="J12" s="22"/>
    </row>
    <row r="13" spans="1:986" x14ac:dyDescent="0.25">
      <c r="A13" s="95" t="s">
        <v>196</v>
      </c>
      <c r="B13" s="89" t="s">
        <v>195</v>
      </c>
      <c r="C13" s="322" t="s">
        <v>160</v>
      </c>
      <c r="D13" s="322"/>
      <c r="E13" s="322"/>
      <c r="F13" s="322"/>
      <c r="G13" s="88"/>
      <c r="H13" s="300"/>
      <c r="I13" s="22"/>
      <c r="J13" s="22"/>
    </row>
    <row r="14" spans="1:986" ht="14.45" customHeight="1" x14ac:dyDescent="0.25">
      <c r="A14" s="95" t="s">
        <v>214</v>
      </c>
      <c r="B14" s="89" t="s">
        <v>197</v>
      </c>
      <c r="C14" s="322" t="s">
        <v>6</v>
      </c>
      <c r="D14" s="322"/>
      <c r="E14" s="322"/>
      <c r="F14" s="322"/>
      <c r="G14" s="88"/>
      <c r="H14" s="88"/>
      <c r="I14" s="22"/>
      <c r="J14" s="22"/>
    </row>
    <row r="15" spans="1:986" ht="22.5" customHeight="1" x14ac:dyDescent="0.25">
      <c r="A15" s="98" t="s">
        <v>215</v>
      </c>
      <c r="B15" s="99" t="s">
        <v>218</v>
      </c>
      <c r="C15" s="323" t="s">
        <v>101</v>
      </c>
      <c r="D15" s="323"/>
      <c r="E15" s="323"/>
      <c r="F15" s="323"/>
      <c r="G15" s="100">
        <f>SUM(G7:G14)</f>
        <v>0</v>
      </c>
      <c r="H15" s="100"/>
      <c r="I15" s="207"/>
      <c r="J15" s="207"/>
    </row>
    <row r="16" spans="1:986" ht="30" customHeight="1" x14ac:dyDescent="0.25">
      <c r="A16" s="95" t="s">
        <v>239</v>
      </c>
      <c r="B16" s="89" t="s">
        <v>198</v>
      </c>
      <c r="C16" s="322" t="s">
        <v>96</v>
      </c>
      <c r="D16" s="322"/>
      <c r="E16" s="322"/>
      <c r="F16" s="322"/>
      <c r="G16" s="88"/>
      <c r="H16" s="30"/>
      <c r="I16" s="22"/>
      <c r="J16" s="22"/>
    </row>
    <row r="17" spans="1:10" ht="23.45" customHeight="1" x14ac:dyDescent="0.25">
      <c r="A17" s="98" t="s">
        <v>341</v>
      </c>
      <c r="B17" s="99" t="s">
        <v>221</v>
      </c>
      <c r="C17" s="323" t="s">
        <v>108</v>
      </c>
      <c r="D17" s="323"/>
      <c r="E17" s="323"/>
      <c r="F17" s="323"/>
      <c r="G17" s="100">
        <f>SUM(G16)</f>
        <v>0</v>
      </c>
      <c r="H17" s="302"/>
      <c r="I17" s="206"/>
      <c r="J17" s="206"/>
    </row>
    <row r="18" spans="1:10" x14ac:dyDescent="0.25">
      <c r="A18" s="95" t="s">
        <v>241</v>
      </c>
      <c r="B18" s="89" t="s">
        <v>199</v>
      </c>
      <c r="C18" s="322" t="s">
        <v>3</v>
      </c>
      <c r="D18" s="322"/>
      <c r="E18" s="322"/>
      <c r="F18" s="322"/>
      <c r="G18" s="88"/>
      <c r="H18" s="30"/>
      <c r="I18" s="22"/>
      <c r="J18" s="22"/>
    </row>
    <row r="19" spans="1:10" x14ac:dyDescent="0.25">
      <c r="A19" s="95" t="s">
        <v>247</v>
      </c>
      <c r="B19" s="89" t="s">
        <v>200</v>
      </c>
      <c r="C19" s="322" t="s">
        <v>5</v>
      </c>
      <c r="D19" s="322"/>
      <c r="E19" s="322"/>
      <c r="F19" s="322"/>
      <c r="G19" s="88"/>
      <c r="H19" s="30"/>
      <c r="I19" s="22"/>
      <c r="J19" s="22"/>
    </row>
    <row r="20" spans="1:10" x14ac:dyDescent="0.25">
      <c r="A20" s="95" t="s">
        <v>216</v>
      </c>
      <c r="B20" s="89" t="s">
        <v>201</v>
      </c>
      <c r="C20" s="322" t="s">
        <v>4</v>
      </c>
      <c r="D20" s="322"/>
      <c r="E20" s="322"/>
      <c r="F20" s="322"/>
      <c r="G20" s="88"/>
      <c r="H20" s="30"/>
      <c r="I20" s="22"/>
      <c r="J20" s="22"/>
    </row>
    <row r="21" spans="1:10" x14ac:dyDescent="0.25">
      <c r="A21" s="95" t="s">
        <v>217</v>
      </c>
      <c r="B21" s="89" t="s">
        <v>202</v>
      </c>
      <c r="C21" s="322" t="s">
        <v>52</v>
      </c>
      <c r="D21" s="322"/>
      <c r="E21" s="322"/>
      <c r="F21" s="322"/>
      <c r="G21" s="88"/>
      <c r="H21" s="30"/>
      <c r="I21" s="22"/>
      <c r="J21" s="22"/>
    </row>
    <row r="22" spans="1:10" x14ac:dyDescent="0.25">
      <c r="A22" s="98" t="s">
        <v>250</v>
      </c>
      <c r="B22" s="99" t="s">
        <v>227</v>
      </c>
      <c r="C22" s="323" t="s">
        <v>103</v>
      </c>
      <c r="D22" s="323"/>
      <c r="E22" s="323"/>
      <c r="F22" s="323"/>
      <c r="G22" s="100">
        <f>SUM(G18:G21)</f>
        <v>0</v>
      </c>
      <c r="H22" s="302"/>
      <c r="I22" s="206"/>
      <c r="J22" s="206"/>
    </row>
    <row r="23" spans="1:10" x14ac:dyDescent="0.25">
      <c r="A23" s="95" t="s">
        <v>252</v>
      </c>
      <c r="B23" s="90" t="s">
        <v>143</v>
      </c>
      <c r="C23" s="322" t="s">
        <v>56</v>
      </c>
      <c r="D23" s="322"/>
      <c r="E23" s="322"/>
      <c r="F23" s="322"/>
      <c r="G23" s="88"/>
      <c r="H23" s="30"/>
      <c r="I23" s="22"/>
      <c r="J23" s="22"/>
    </row>
    <row r="24" spans="1:10" x14ac:dyDescent="0.25">
      <c r="A24" s="95" t="s">
        <v>342</v>
      </c>
      <c r="B24" s="90" t="s">
        <v>141</v>
      </c>
      <c r="C24" s="322" t="s">
        <v>8</v>
      </c>
      <c r="D24" s="322"/>
      <c r="E24" s="322"/>
      <c r="F24" s="322"/>
      <c r="G24" s="88">
        <f>[1]Bev.Hiv.!$H$12</f>
        <v>700000</v>
      </c>
      <c r="H24" s="88">
        <v>700000</v>
      </c>
      <c r="I24" s="22"/>
      <c r="J24" s="22"/>
    </row>
    <row r="25" spans="1:10" x14ac:dyDescent="0.25">
      <c r="A25" s="95" t="s">
        <v>253</v>
      </c>
      <c r="B25" s="90" t="s">
        <v>144</v>
      </c>
      <c r="C25" s="322" t="s">
        <v>43</v>
      </c>
      <c r="D25" s="322"/>
      <c r="E25" s="322"/>
      <c r="F25" s="322"/>
      <c r="G25" s="88"/>
      <c r="H25" s="30"/>
      <c r="I25" s="22"/>
      <c r="J25" s="22"/>
    </row>
    <row r="26" spans="1:10" x14ac:dyDescent="0.25">
      <c r="A26" s="95" t="s">
        <v>219</v>
      </c>
      <c r="B26" s="90" t="s">
        <v>142</v>
      </c>
      <c r="C26" s="322" t="s">
        <v>1</v>
      </c>
      <c r="D26" s="322"/>
      <c r="E26" s="322"/>
      <c r="F26" s="322"/>
      <c r="G26" s="307"/>
      <c r="H26" s="304"/>
      <c r="I26" s="305"/>
      <c r="J26" s="22"/>
    </row>
    <row r="27" spans="1:10" x14ac:dyDescent="0.25">
      <c r="A27" s="95" t="s">
        <v>220</v>
      </c>
      <c r="B27" s="90" t="s">
        <v>145</v>
      </c>
      <c r="C27" s="322" t="s">
        <v>27</v>
      </c>
      <c r="D27" s="322"/>
      <c r="E27" s="322"/>
      <c r="F27" s="322"/>
      <c r="G27" s="307"/>
      <c r="H27" s="304"/>
      <c r="I27" s="305"/>
      <c r="J27" s="22"/>
    </row>
    <row r="28" spans="1:10" x14ac:dyDescent="0.25">
      <c r="A28" s="95" t="s">
        <v>273</v>
      </c>
      <c r="B28" s="90" t="s">
        <v>34</v>
      </c>
      <c r="C28" s="322" t="s">
        <v>33</v>
      </c>
      <c r="D28" s="322"/>
      <c r="E28" s="322"/>
      <c r="F28" s="322"/>
      <c r="G28" s="307"/>
      <c r="H28" s="304"/>
      <c r="I28" s="305"/>
      <c r="J28" s="22"/>
    </row>
    <row r="29" spans="1:10" x14ac:dyDescent="0.25">
      <c r="A29" s="98" t="s">
        <v>343</v>
      </c>
      <c r="B29" s="101" t="s">
        <v>234</v>
      </c>
      <c r="C29" s="323" t="s">
        <v>104</v>
      </c>
      <c r="D29" s="323"/>
      <c r="E29" s="323"/>
      <c r="F29" s="323"/>
      <c r="G29" s="100">
        <f>SUM(G23:G28)</f>
        <v>700000</v>
      </c>
      <c r="H29" s="301">
        <v>700000</v>
      </c>
      <c r="I29" s="306"/>
      <c r="J29" s="206"/>
    </row>
    <row r="30" spans="1:10" x14ac:dyDescent="0.25">
      <c r="A30" s="95" t="s">
        <v>344</v>
      </c>
      <c r="B30" s="106" t="s">
        <v>317</v>
      </c>
      <c r="C30" s="91" t="s">
        <v>316</v>
      </c>
      <c r="D30" s="102"/>
      <c r="E30" s="102"/>
      <c r="F30" s="102"/>
      <c r="G30" s="103"/>
      <c r="H30" s="30"/>
      <c r="I30" s="22"/>
      <c r="J30" s="22"/>
    </row>
    <row r="31" spans="1:10" x14ac:dyDescent="0.25">
      <c r="A31" s="98" t="s">
        <v>254</v>
      </c>
      <c r="B31" s="101" t="s">
        <v>67</v>
      </c>
      <c r="C31" s="105" t="s">
        <v>316</v>
      </c>
      <c r="D31" s="105"/>
      <c r="E31" s="105"/>
      <c r="F31" s="105"/>
      <c r="G31" s="100">
        <f>SUM(G30)</f>
        <v>0</v>
      </c>
      <c r="H31" s="302"/>
      <c r="I31" s="206"/>
      <c r="J31" s="207"/>
    </row>
    <row r="32" spans="1:10" ht="24.75" customHeight="1" x14ac:dyDescent="0.25">
      <c r="A32" s="95" t="s">
        <v>255</v>
      </c>
      <c r="B32" s="89" t="s">
        <v>203</v>
      </c>
      <c r="C32" s="322" t="s">
        <v>204</v>
      </c>
      <c r="D32" s="322"/>
      <c r="E32" s="322"/>
      <c r="F32" s="322"/>
      <c r="G32" s="88"/>
      <c r="H32" s="30"/>
      <c r="I32" s="22"/>
      <c r="J32" s="22"/>
    </row>
    <row r="33" spans="1:986" x14ac:dyDescent="0.25">
      <c r="A33" s="98" t="s">
        <v>222</v>
      </c>
      <c r="B33" s="99" t="s">
        <v>235</v>
      </c>
      <c r="C33" s="323" t="s">
        <v>111</v>
      </c>
      <c r="D33" s="323"/>
      <c r="E33" s="323"/>
      <c r="F33" s="323"/>
      <c r="G33" s="100">
        <f>SUM(G32)</f>
        <v>0</v>
      </c>
      <c r="H33" s="302"/>
      <c r="I33" s="206"/>
      <c r="J33" s="207"/>
    </row>
    <row r="34" spans="1:986" x14ac:dyDescent="0.25">
      <c r="A34" s="95" t="s">
        <v>223</v>
      </c>
      <c r="B34" s="89" t="s">
        <v>236</v>
      </c>
      <c r="C34" s="102" t="s">
        <v>140</v>
      </c>
      <c r="D34" s="102"/>
      <c r="E34" s="102"/>
      <c r="F34" s="102"/>
      <c r="G34" s="103"/>
      <c r="H34" s="30"/>
      <c r="I34" s="22"/>
      <c r="J34" s="22"/>
    </row>
    <row r="35" spans="1:986" s="92" customFormat="1" ht="28.9" customHeight="1" x14ac:dyDescent="0.2">
      <c r="A35" s="98" t="s">
        <v>345</v>
      </c>
      <c r="B35" s="99" t="s">
        <v>114</v>
      </c>
      <c r="C35" s="323" t="s">
        <v>115</v>
      </c>
      <c r="D35" s="323"/>
      <c r="E35" s="323"/>
      <c r="F35" s="323"/>
      <c r="G35" s="100">
        <f>SUM(G34)</f>
        <v>0</v>
      </c>
      <c r="H35" s="303"/>
      <c r="I35" s="207"/>
      <c r="J35" s="207"/>
    </row>
    <row r="36" spans="1:986" ht="37.15" customHeight="1" x14ac:dyDescent="0.25">
      <c r="A36" s="98" t="s">
        <v>244</v>
      </c>
      <c r="B36" s="104" t="s">
        <v>237</v>
      </c>
      <c r="C36" s="323" t="s">
        <v>205</v>
      </c>
      <c r="D36" s="323"/>
      <c r="E36" s="323"/>
      <c r="F36" s="323"/>
      <c r="G36" s="100">
        <f>G15+G17+G22+G29+G33+G35+G31</f>
        <v>700000</v>
      </c>
      <c r="H36" s="301">
        <v>700000</v>
      </c>
      <c r="I36" s="208"/>
      <c r="J36" s="206"/>
    </row>
    <row r="37" spans="1:986" ht="13.9" x14ac:dyDescent="0.25">
      <c r="A37" s="96"/>
    </row>
    <row r="38" spans="1:986" ht="22.15" customHeight="1" x14ac:dyDescent="0.25">
      <c r="A38" s="337" t="s">
        <v>324</v>
      </c>
      <c r="B38" s="337"/>
      <c r="C38" s="337"/>
      <c r="D38" s="337"/>
      <c r="E38" s="337"/>
      <c r="F38" s="337"/>
      <c r="G38" s="337"/>
      <c r="H38" s="337"/>
      <c r="I38" s="337"/>
      <c r="J38" s="337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  <c r="IQ38" s="86"/>
      <c r="IR38" s="86"/>
      <c r="IS38" s="86"/>
      <c r="IT38" s="86"/>
      <c r="IU38" s="86"/>
      <c r="IV38" s="86"/>
      <c r="IW38" s="86"/>
      <c r="IX38" s="86"/>
      <c r="IY38" s="86"/>
      <c r="IZ38" s="86"/>
      <c r="JA38" s="86"/>
      <c r="JB38" s="86"/>
      <c r="JC38" s="86"/>
      <c r="JD38" s="86"/>
      <c r="JE38" s="86"/>
      <c r="JF38" s="86"/>
      <c r="JG38" s="86"/>
      <c r="JH38" s="86"/>
      <c r="JI38" s="86"/>
      <c r="JJ38" s="86"/>
      <c r="JK38" s="86"/>
      <c r="JL38" s="86"/>
      <c r="JM38" s="86"/>
      <c r="JN38" s="86"/>
      <c r="JO38" s="86"/>
      <c r="JP38" s="86"/>
      <c r="JQ38" s="86"/>
      <c r="JR38" s="86"/>
      <c r="JS38" s="86"/>
      <c r="JT38" s="86"/>
      <c r="JU38" s="86"/>
      <c r="JV38" s="86"/>
      <c r="JW38" s="86"/>
      <c r="JX38" s="86"/>
      <c r="JY38" s="86"/>
      <c r="JZ38" s="86"/>
      <c r="KA38" s="86"/>
      <c r="KB38" s="86"/>
      <c r="KC38" s="86"/>
      <c r="KD38" s="86"/>
      <c r="KE38" s="86"/>
      <c r="KF38" s="86"/>
      <c r="KG38" s="86"/>
      <c r="KH38" s="86"/>
      <c r="KI38" s="86"/>
      <c r="KJ38" s="86"/>
      <c r="KK38" s="86"/>
      <c r="KL38" s="86"/>
      <c r="KM38" s="86"/>
      <c r="KN38" s="86"/>
      <c r="KO38" s="86"/>
      <c r="KP38" s="86"/>
      <c r="KQ38" s="86"/>
      <c r="KR38" s="86"/>
      <c r="KS38" s="86"/>
      <c r="KT38" s="86"/>
      <c r="KU38" s="86"/>
      <c r="KV38" s="86"/>
      <c r="KW38" s="86"/>
      <c r="KX38" s="86"/>
      <c r="KY38" s="86"/>
      <c r="KZ38" s="86"/>
      <c r="LA38" s="86"/>
      <c r="LB38" s="86"/>
      <c r="LC38" s="86"/>
      <c r="LD38" s="86"/>
      <c r="LE38" s="86"/>
      <c r="LF38" s="86"/>
      <c r="LG38" s="86"/>
      <c r="LH38" s="86"/>
      <c r="LI38" s="86"/>
      <c r="LJ38" s="86"/>
      <c r="LK38" s="86"/>
      <c r="LL38" s="86"/>
      <c r="LM38" s="86"/>
      <c r="LN38" s="86"/>
      <c r="LO38" s="86"/>
      <c r="LP38" s="86"/>
      <c r="LQ38" s="86"/>
      <c r="LR38" s="86"/>
      <c r="LS38" s="86"/>
      <c r="LT38" s="86"/>
      <c r="LU38" s="86"/>
      <c r="LV38" s="86"/>
      <c r="LW38" s="86"/>
      <c r="LX38" s="86"/>
      <c r="LY38" s="86"/>
      <c r="LZ38" s="86"/>
      <c r="MA38" s="86"/>
      <c r="MB38" s="86"/>
      <c r="MC38" s="86"/>
      <c r="MD38" s="86"/>
      <c r="ME38" s="86"/>
      <c r="MF38" s="86"/>
      <c r="MG38" s="86"/>
      <c r="MH38" s="86"/>
      <c r="MI38" s="86"/>
      <c r="MJ38" s="86"/>
      <c r="MK38" s="86"/>
      <c r="ML38" s="86"/>
      <c r="MM38" s="86"/>
      <c r="MN38" s="86"/>
      <c r="MO38" s="86"/>
      <c r="MP38" s="86"/>
      <c r="MQ38" s="86"/>
      <c r="MR38" s="86"/>
      <c r="MS38" s="86"/>
      <c r="MT38" s="86"/>
      <c r="MU38" s="86"/>
      <c r="MV38" s="86"/>
      <c r="MW38" s="86"/>
      <c r="MX38" s="86"/>
      <c r="MY38" s="86"/>
      <c r="MZ38" s="86"/>
      <c r="NA38" s="86"/>
      <c r="NB38" s="86"/>
      <c r="NC38" s="86"/>
      <c r="ND38" s="86"/>
      <c r="NE38" s="86"/>
      <c r="NF38" s="86"/>
      <c r="NG38" s="86"/>
      <c r="NH38" s="86"/>
      <c r="NI38" s="86"/>
      <c r="NJ38" s="86"/>
      <c r="NK38" s="86"/>
      <c r="NL38" s="86"/>
      <c r="NM38" s="86"/>
      <c r="NN38" s="86"/>
      <c r="NO38" s="86"/>
      <c r="NP38" s="86"/>
      <c r="NQ38" s="86"/>
      <c r="NR38" s="86"/>
      <c r="NS38" s="86"/>
      <c r="NT38" s="86"/>
      <c r="NU38" s="86"/>
      <c r="NV38" s="86"/>
      <c r="NW38" s="86"/>
      <c r="NX38" s="86"/>
      <c r="NY38" s="86"/>
      <c r="NZ38" s="86"/>
      <c r="OA38" s="86"/>
      <c r="OB38" s="86"/>
      <c r="OC38" s="86"/>
      <c r="OD38" s="86"/>
      <c r="OE38" s="86"/>
      <c r="OF38" s="86"/>
      <c r="OG38" s="86"/>
      <c r="OH38" s="86"/>
      <c r="OI38" s="86"/>
      <c r="OJ38" s="86"/>
      <c r="OK38" s="86"/>
      <c r="OL38" s="86"/>
      <c r="OM38" s="86"/>
      <c r="ON38" s="86"/>
      <c r="OO38" s="86"/>
      <c r="OP38" s="86"/>
      <c r="OQ38" s="86"/>
      <c r="OR38" s="86"/>
      <c r="OS38" s="86"/>
      <c r="OT38" s="86"/>
      <c r="OU38" s="86"/>
      <c r="OV38" s="86"/>
      <c r="OW38" s="86"/>
      <c r="OX38" s="86"/>
      <c r="OY38" s="86"/>
      <c r="OZ38" s="86"/>
      <c r="PA38" s="86"/>
      <c r="PB38" s="86"/>
      <c r="PC38" s="86"/>
      <c r="PD38" s="86"/>
      <c r="PE38" s="86"/>
      <c r="PF38" s="86"/>
      <c r="PG38" s="86"/>
      <c r="PH38" s="86"/>
      <c r="PI38" s="86"/>
      <c r="PJ38" s="86"/>
      <c r="PK38" s="86"/>
      <c r="PL38" s="86"/>
      <c r="PM38" s="86"/>
      <c r="PN38" s="86"/>
      <c r="PO38" s="86"/>
      <c r="PP38" s="86"/>
      <c r="PQ38" s="86"/>
      <c r="PR38" s="86"/>
      <c r="PS38" s="86"/>
      <c r="PT38" s="86"/>
      <c r="PU38" s="86"/>
      <c r="PV38" s="86"/>
      <c r="PW38" s="86"/>
      <c r="PX38" s="86"/>
      <c r="PY38" s="86"/>
      <c r="PZ38" s="86"/>
      <c r="QA38" s="86"/>
      <c r="QB38" s="86"/>
      <c r="QC38" s="86"/>
      <c r="QD38" s="86"/>
      <c r="QE38" s="86"/>
      <c r="QF38" s="86"/>
      <c r="QG38" s="86"/>
      <c r="QH38" s="86"/>
      <c r="QI38" s="86"/>
      <c r="QJ38" s="86"/>
      <c r="QK38" s="86"/>
      <c r="QL38" s="86"/>
      <c r="QM38" s="86"/>
      <c r="QN38" s="86"/>
      <c r="QO38" s="86"/>
      <c r="QP38" s="86"/>
      <c r="QQ38" s="86"/>
      <c r="QR38" s="86"/>
      <c r="QS38" s="86"/>
      <c r="QT38" s="86"/>
      <c r="QU38" s="86"/>
      <c r="QV38" s="86"/>
      <c r="QW38" s="86"/>
      <c r="QX38" s="86"/>
      <c r="QY38" s="86"/>
      <c r="QZ38" s="86"/>
      <c r="RA38" s="86"/>
      <c r="RB38" s="86"/>
      <c r="RC38" s="86"/>
      <c r="RD38" s="86"/>
      <c r="RE38" s="86"/>
      <c r="RF38" s="86"/>
      <c r="RG38" s="86"/>
      <c r="RH38" s="86"/>
      <c r="RI38" s="86"/>
      <c r="RJ38" s="86"/>
      <c r="RK38" s="86"/>
      <c r="RL38" s="86"/>
      <c r="RM38" s="86"/>
      <c r="RN38" s="86"/>
      <c r="RO38" s="86"/>
      <c r="RP38" s="86"/>
      <c r="RQ38" s="86"/>
      <c r="RR38" s="86"/>
      <c r="RS38" s="86"/>
      <c r="RT38" s="86"/>
      <c r="RU38" s="86"/>
      <c r="RV38" s="86"/>
      <c r="RW38" s="86"/>
      <c r="RX38" s="86"/>
      <c r="RY38" s="86"/>
      <c r="RZ38" s="86"/>
      <c r="SA38" s="86"/>
      <c r="SB38" s="86"/>
      <c r="SC38" s="86"/>
      <c r="SD38" s="86"/>
      <c r="SE38" s="86"/>
      <c r="SF38" s="86"/>
      <c r="SG38" s="86"/>
      <c r="SH38" s="86"/>
      <c r="SI38" s="86"/>
      <c r="SJ38" s="86"/>
      <c r="SK38" s="86"/>
      <c r="SL38" s="86"/>
      <c r="SM38" s="86"/>
      <c r="SN38" s="86"/>
      <c r="SO38" s="86"/>
      <c r="SP38" s="86"/>
      <c r="SQ38" s="86"/>
      <c r="SR38" s="86"/>
      <c r="SS38" s="86"/>
      <c r="ST38" s="86"/>
      <c r="SU38" s="86"/>
      <c r="SV38" s="86"/>
      <c r="SW38" s="86"/>
      <c r="SX38" s="86"/>
      <c r="SY38" s="86"/>
      <c r="SZ38" s="86"/>
      <c r="TA38" s="86"/>
      <c r="TB38" s="86"/>
      <c r="TC38" s="86"/>
      <c r="TD38" s="86"/>
      <c r="TE38" s="86"/>
      <c r="TF38" s="86"/>
      <c r="TG38" s="86"/>
      <c r="TH38" s="86"/>
      <c r="TI38" s="86"/>
      <c r="TJ38" s="86"/>
      <c r="TK38" s="86"/>
      <c r="TL38" s="86"/>
      <c r="TM38" s="86"/>
      <c r="TN38" s="86"/>
      <c r="TO38" s="86"/>
      <c r="TP38" s="86"/>
      <c r="TQ38" s="86"/>
      <c r="TR38" s="86"/>
      <c r="TS38" s="86"/>
      <c r="TT38" s="86"/>
      <c r="TU38" s="86"/>
      <c r="TV38" s="86"/>
      <c r="TW38" s="86"/>
      <c r="TX38" s="86"/>
      <c r="TY38" s="86"/>
      <c r="TZ38" s="86"/>
      <c r="UA38" s="86"/>
      <c r="UB38" s="86"/>
      <c r="UC38" s="86"/>
      <c r="UD38" s="86"/>
      <c r="UE38" s="86"/>
      <c r="UF38" s="86"/>
      <c r="UG38" s="86"/>
      <c r="UH38" s="86"/>
      <c r="UI38" s="86"/>
      <c r="UJ38" s="86"/>
      <c r="UK38" s="86"/>
      <c r="UL38" s="86"/>
      <c r="UM38" s="86"/>
      <c r="UN38" s="86"/>
      <c r="UO38" s="86"/>
      <c r="UP38" s="86"/>
      <c r="UQ38" s="86"/>
      <c r="UR38" s="86"/>
      <c r="US38" s="86"/>
      <c r="UT38" s="86"/>
      <c r="UU38" s="86"/>
      <c r="UV38" s="86"/>
      <c r="UW38" s="86"/>
      <c r="UX38" s="86"/>
      <c r="UY38" s="86"/>
      <c r="UZ38" s="86"/>
      <c r="VA38" s="86"/>
      <c r="VB38" s="86"/>
      <c r="VC38" s="86"/>
      <c r="VD38" s="86"/>
      <c r="VE38" s="86"/>
      <c r="VF38" s="86"/>
      <c r="VG38" s="86"/>
      <c r="VH38" s="86"/>
      <c r="VI38" s="86"/>
      <c r="VJ38" s="86"/>
      <c r="VK38" s="86"/>
      <c r="VL38" s="86"/>
      <c r="VM38" s="86"/>
      <c r="VN38" s="86"/>
      <c r="VO38" s="86"/>
      <c r="VP38" s="86"/>
      <c r="VQ38" s="86"/>
      <c r="VR38" s="86"/>
      <c r="VS38" s="86"/>
      <c r="VT38" s="86"/>
      <c r="VU38" s="86"/>
      <c r="VV38" s="86"/>
      <c r="VW38" s="86"/>
      <c r="VX38" s="86"/>
      <c r="VY38" s="86"/>
      <c r="VZ38" s="86"/>
      <c r="WA38" s="86"/>
      <c r="WB38" s="86"/>
      <c r="WC38" s="86"/>
      <c r="WD38" s="86"/>
      <c r="WE38" s="86"/>
      <c r="WF38" s="86"/>
      <c r="WG38" s="86"/>
      <c r="WH38" s="86"/>
      <c r="WI38" s="86"/>
      <c r="WJ38" s="86"/>
      <c r="WK38" s="86"/>
      <c r="WL38" s="86"/>
      <c r="WM38" s="86"/>
      <c r="WN38" s="86"/>
      <c r="WO38" s="86"/>
      <c r="WP38" s="86"/>
      <c r="WQ38" s="86"/>
      <c r="WR38" s="86"/>
      <c r="WS38" s="86"/>
      <c r="WT38" s="86"/>
      <c r="WU38" s="86"/>
      <c r="WV38" s="86"/>
      <c r="WW38" s="86"/>
      <c r="WX38" s="86"/>
      <c r="WY38" s="86"/>
      <c r="WZ38" s="86"/>
      <c r="XA38" s="86"/>
      <c r="XB38" s="86"/>
      <c r="XC38" s="86"/>
      <c r="XD38" s="86"/>
      <c r="XE38" s="86"/>
      <c r="XF38" s="86"/>
      <c r="XG38" s="86"/>
      <c r="XH38" s="86"/>
      <c r="XI38" s="86"/>
      <c r="XJ38" s="86"/>
      <c r="XK38" s="86"/>
      <c r="XL38" s="86"/>
      <c r="XM38" s="86"/>
      <c r="XN38" s="86"/>
      <c r="XO38" s="86"/>
      <c r="XP38" s="86"/>
      <c r="XQ38" s="86"/>
      <c r="XR38" s="86"/>
      <c r="XS38" s="86"/>
      <c r="XT38" s="86"/>
      <c r="XU38" s="86"/>
      <c r="XV38" s="86"/>
      <c r="XW38" s="86"/>
      <c r="XX38" s="86"/>
      <c r="XY38" s="86"/>
      <c r="XZ38" s="86"/>
      <c r="YA38" s="86"/>
      <c r="YB38" s="86"/>
      <c r="YC38" s="86"/>
      <c r="YD38" s="86"/>
      <c r="YE38" s="86"/>
      <c r="YF38" s="86"/>
      <c r="YG38" s="86"/>
      <c r="YH38" s="86"/>
      <c r="YI38" s="86"/>
      <c r="YJ38" s="86"/>
      <c r="YK38" s="86"/>
      <c r="YL38" s="86"/>
      <c r="YM38" s="86"/>
      <c r="YN38" s="86"/>
      <c r="YO38" s="86"/>
      <c r="YP38" s="86"/>
      <c r="YQ38" s="86"/>
      <c r="YR38" s="86"/>
      <c r="YS38" s="86"/>
      <c r="YT38" s="86"/>
      <c r="YU38" s="86"/>
      <c r="YV38" s="86"/>
      <c r="YW38" s="86"/>
      <c r="YX38" s="86"/>
      <c r="YY38" s="86"/>
      <c r="YZ38" s="86"/>
      <c r="ZA38" s="86"/>
      <c r="ZB38" s="86"/>
      <c r="ZC38" s="86"/>
      <c r="ZD38" s="86"/>
      <c r="ZE38" s="86"/>
      <c r="ZF38" s="86"/>
      <c r="ZG38" s="86"/>
      <c r="ZH38" s="86"/>
      <c r="ZI38" s="86"/>
      <c r="ZJ38" s="86"/>
      <c r="ZK38" s="86"/>
      <c r="ZL38" s="86"/>
      <c r="ZM38" s="86"/>
      <c r="ZN38" s="86"/>
      <c r="ZO38" s="86"/>
      <c r="ZP38" s="86"/>
      <c r="ZQ38" s="86"/>
      <c r="ZR38" s="86"/>
      <c r="ZS38" s="86"/>
      <c r="ZT38" s="86"/>
      <c r="ZU38" s="86"/>
      <c r="ZV38" s="86"/>
      <c r="ZW38" s="86"/>
      <c r="ZX38" s="86"/>
      <c r="ZY38" s="86"/>
      <c r="ZZ38" s="86"/>
      <c r="AAA38" s="86"/>
      <c r="AAB38" s="86"/>
      <c r="AAC38" s="86"/>
      <c r="AAD38" s="86"/>
      <c r="AAE38" s="86"/>
      <c r="AAF38" s="86"/>
      <c r="AAG38" s="86"/>
      <c r="AAH38" s="86"/>
      <c r="AAI38" s="86"/>
      <c r="AAJ38" s="86"/>
      <c r="AAK38" s="86"/>
      <c r="AAL38" s="86"/>
      <c r="AAM38" s="86"/>
      <c r="AAN38" s="86"/>
      <c r="AAO38" s="86"/>
      <c r="AAP38" s="86"/>
      <c r="AAQ38" s="86"/>
      <c r="AAR38" s="86"/>
      <c r="AAS38" s="86"/>
      <c r="AAT38" s="86"/>
      <c r="AAU38" s="86"/>
      <c r="AAV38" s="86"/>
      <c r="AAW38" s="86"/>
      <c r="AAX38" s="86"/>
      <c r="AAY38" s="86"/>
      <c r="AAZ38" s="86"/>
      <c r="ABA38" s="86"/>
      <c r="ABB38" s="86"/>
      <c r="ABC38" s="86"/>
      <c r="ABD38" s="86"/>
      <c r="ABE38" s="86"/>
      <c r="ABF38" s="86"/>
      <c r="ABG38" s="86"/>
      <c r="ABH38" s="86"/>
      <c r="ABI38" s="86"/>
      <c r="ABJ38" s="86"/>
      <c r="ABK38" s="86"/>
      <c r="ABL38" s="86"/>
      <c r="ABM38" s="86"/>
      <c r="ABN38" s="86"/>
      <c r="ABO38" s="86"/>
      <c r="ABP38" s="86"/>
      <c r="ABQ38" s="86"/>
      <c r="ABR38" s="86"/>
      <c r="ABS38" s="86"/>
      <c r="ABT38" s="86"/>
      <c r="ABU38" s="86"/>
      <c r="ABV38" s="86"/>
      <c r="ABW38" s="86"/>
      <c r="ABX38" s="86"/>
      <c r="ABY38" s="86"/>
      <c r="ABZ38" s="86"/>
      <c r="ACA38" s="86"/>
      <c r="ACB38" s="86"/>
      <c r="ACC38" s="86"/>
      <c r="ACD38" s="86"/>
      <c r="ACE38" s="86"/>
      <c r="ACF38" s="86"/>
      <c r="ACG38" s="86"/>
      <c r="ACH38" s="86"/>
      <c r="ACI38" s="86"/>
      <c r="ACJ38" s="86"/>
      <c r="ACK38" s="86"/>
      <c r="ACL38" s="86"/>
      <c r="ACM38" s="86"/>
      <c r="ACN38" s="86"/>
      <c r="ACO38" s="86"/>
      <c r="ACP38" s="86"/>
      <c r="ACQ38" s="86"/>
      <c r="ACR38" s="86"/>
      <c r="ACS38" s="86"/>
      <c r="ACT38" s="86"/>
      <c r="ACU38" s="86"/>
      <c r="ACV38" s="86"/>
      <c r="ACW38" s="86"/>
      <c r="ACX38" s="86"/>
      <c r="ACY38" s="86"/>
      <c r="ACZ38" s="86"/>
      <c r="ADA38" s="86"/>
      <c r="ADB38" s="86"/>
      <c r="ADC38" s="86"/>
      <c r="ADD38" s="86"/>
      <c r="ADE38" s="86"/>
      <c r="ADF38" s="86"/>
      <c r="ADG38" s="86"/>
      <c r="ADH38" s="86"/>
      <c r="ADI38" s="86"/>
      <c r="ADJ38" s="86"/>
      <c r="ADK38" s="86"/>
      <c r="ADL38" s="86"/>
      <c r="ADM38" s="86"/>
      <c r="ADN38" s="86"/>
      <c r="ADO38" s="86"/>
      <c r="ADP38" s="86"/>
      <c r="ADQ38" s="86"/>
      <c r="ADR38" s="86"/>
      <c r="ADS38" s="86"/>
      <c r="ADT38" s="86"/>
      <c r="ADU38" s="86"/>
      <c r="ADV38" s="86"/>
      <c r="ADW38" s="86"/>
      <c r="ADX38" s="86"/>
      <c r="ADY38" s="86"/>
      <c r="ADZ38" s="86"/>
      <c r="AEA38" s="86"/>
      <c r="AEB38" s="86"/>
      <c r="AEC38" s="86"/>
      <c r="AED38" s="86"/>
      <c r="AEE38" s="86"/>
      <c r="AEF38" s="86"/>
      <c r="AEG38" s="86"/>
      <c r="AEH38" s="86"/>
      <c r="AEI38" s="86"/>
      <c r="AEJ38" s="86"/>
      <c r="AEK38" s="86"/>
      <c r="AEL38" s="86"/>
      <c r="AEM38" s="86"/>
      <c r="AEN38" s="86"/>
      <c r="AEO38" s="86"/>
      <c r="AEP38" s="86"/>
      <c r="AEQ38" s="86"/>
      <c r="AER38" s="86"/>
      <c r="AES38" s="86"/>
      <c r="AET38" s="86"/>
      <c r="AEU38" s="86"/>
      <c r="AEV38" s="86"/>
      <c r="AEW38" s="86"/>
      <c r="AEX38" s="86"/>
      <c r="AEY38" s="86"/>
      <c r="AEZ38" s="86"/>
      <c r="AFA38" s="86"/>
      <c r="AFB38" s="86"/>
      <c r="AFC38" s="86"/>
      <c r="AFD38" s="86"/>
      <c r="AFE38" s="86"/>
      <c r="AFF38" s="86"/>
      <c r="AFG38" s="86"/>
      <c r="AFH38" s="86"/>
      <c r="AFI38" s="86"/>
      <c r="AFJ38" s="86"/>
      <c r="AFK38" s="86"/>
      <c r="AFL38" s="86"/>
      <c r="AFM38" s="86"/>
      <c r="AFN38" s="86"/>
      <c r="AFO38" s="86"/>
      <c r="AFP38" s="86"/>
      <c r="AFQ38" s="86"/>
      <c r="AFR38" s="86"/>
      <c r="AFS38" s="86"/>
      <c r="AFT38" s="86"/>
      <c r="AFU38" s="86"/>
      <c r="AFV38" s="86"/>
      <c r="AFW38" s="86"/>
      <c r="AFX38" s="86"/>
      <c r="AFY38" s="86"/>
      <c r="AFZ38" s="86"/>
      <c r="AGA38" s="86"/>
      <c r="AGB38" s="86"/>
      <c r="AGC38" s="86"/>
      <c r="AGD38" s="86"/>
      <c r="AGE38" s="86"/>
      <c r="AGF38" s="86"/>
      <c r="AGG38" s="86"/>
      <c r="AGH38" s="86"/>
      <c r="AGI38" s="86"/>
      <c r="AGJ38" s="86"/>
      <c r="AGK38" s="86"/>
      <c r="AGL38" s="86"/>
      <c r="AGM38" s="86"/>
      <c r="AGN38" s="86"/>
      <c r="AGO38" s="86"/>
      <c r="AGP38" s="86"/>
      <c r="AGQ38" s="86"/>
      <c r="AGR38" s="86"/>
      <c r="AGS38" s="86"/>
      <c r="AGT38" s="86"/>
      <c r="AGU38" s="86"/>
      <c r="AGV38" s="86"/>
      <c r="AGW38" s="86"/>
      <c r="AGX38" s="86"/>
      <c r="AGY38" s="86"/>
      <c r="AGZ38" s="86"/>
      <c r="AHA38" s="86"/>
      <c r="AHB38" s="86"/>
      <c r="AHC38" s="86"/>
      <c r="AHD38" s="86"/>
      <c r="AHE38" s="86"/>
      <c r="AHF38" s="86"/>
      <c r="AHG38" s="86"/>
      <c r="AHH38" s="86"/>
      <c r="AHI38" s="86"/>
      <c r="AHJ38" s="86"/>
      <c r="AHK38" s="86"/>
      <c r="AHL38" s="86"/>
      <c r="AHM38" s="86"/>
      <c r="AHN38" s="86"/>
      <c r="AHO38" s="86"/>
      <c r="AHP38" s="86"/>
      <c r="AHQ38" s="86"/>
      <c r="AHR38" s="86"/>
      <c r="AHS38" s="86"/>
      <c r="AHT38" s="86"/>
      <c r="AHU38" s="86"/>
      <c r="AHV38" s="86"/>
      <c r="AHW38" s="86"/>
      <c r="AHX38" s="86"/>
      <c r="AHY38" s="86"/>
      <c r="AHZ38" s="86"/>
      <c r="AIA38" s="86"/>
      <c r="AIB38" s="86"/>
      <c r="AIC38" s="86"/>
      <c r="AID38" s="86"/>
      <c r="AIE38" s="86"/>
      <c r="AIF38" s="86"/>
      <c r="AIG38" s="86"/>
      <c r="AIH38" s="86"/>
      <c r="AII38" s="86"/>
      <c r="AIJ38" s="86"/>
      <c r="AIK38" s="86"/>
      <c r="AIL38" s="86"/>
      <c r="AIM38" s="86"/>
      <c r="AIN38" s="86"/>
      <c r="AIO38" s="86"/>
      <c r="AIP38" s="86"/>
      <c r="AIQ38" s="86"/>
      <c r="AIR38" s="86"/>
      <c r="AIS38" s="86"/>
      <c r="AIT38" s="86"/>
      <c r="AIU38" s="86"/>
      <c r="AIV38" s="86"/>
      <c r="AIW38" s="86"/>
      <c r="AIX38" s="86"/>
      <c r="AIY38" s="86"/>
      <c r="AIZ38" s="86"/>
      <c r="AJA38" s="86"/>
      <c r="AJB38" s="86"/>
      <c r="AJC38" s="86"/>
      <c r="AJD38" s="86"/>
      <c r="AJE38" s="86"/>
      <c r="AJF38" s="86"/>
      <c r="AJG38" s="86"/>
      <c r="AJH38" s="86"/>
      <c r="AJI38" s="86"/>
      <c r="AJJ38" s="86"/>
      <c r="AJK38" s="86"/>
      <c r="AJL38" s="86"/>
      <c r="AJM38" s="86"/>
      <c r="AJN38" s="86"/>
      <c r="AJO38" s="86"/>
      <c r="AJP38" s="86"/>
      <c r="AJQ38" s="86"/>
      <c r="AJR38" s="86"/>
      <c r="AJS38" s="86"/>
      <c r="AJT38" s="86"/>
      <c r="AJU38" s="86"/>
      <c r="AJV38" s="86"/>
      <c r="AJW38" s="86"/>
      <c r="AJX38" s="86"/>
      <c r="AJY38" s="86"/>
      <c r="AJZ38" s="86"/>
      <c r="AKA38" s="86"/>
      <c r="AKB38" s="86"/>
      <c r="AKC38" s="86"/>
      <c r="AKD38" s="86"/>
      <c r="AKE38" s="86"/>
      <c r="AKF38" s="86"/>
      <c r="AKG38" s="86"/>
      <c r="AKH38" s="86"/>
      <c r="AKI38" s="86"/>
      <c r="AKJ38" s="86"/>
      <c r="AKK38" s="86"/>
      <c r="AKL38" s="86"/>
      <c r="AKM38" s="86"/>
      <c r="AKN38" s="86"/>
      <c r="AKO38" s="86"/>
      <c r="AKP38" s="86"/>
      <c r="AKQ38" s="86"/>
      <c r="AKR38" s="86"/>
      <c r="AKS38" s="86"/>
      <c r="AKT38" s="86"/>
      <c r="AKU38" s="86"/>
      <c r="AKV38" s="86"/>
      <c r="AKW38" s="86"/>
      <c r="AKX38" s="86"/>
    </row>
    <row r="39" spans="1:986" ht="22.15" customHeight="1" x14ac:dyDescent="0.25">
      <c r="A39" s="318" t="s">
        <v>185</v>
      </c>
      <c r="B39" s="319" t="s">
        <v>109</v>
      </c>
      <c r="C39" s="320" t="s">
        <v>206</v>
      </c>
      <c r="D39" s="320"/>
      <c r="E39" s="320"/>
      <c r="F39" s="320"/>
      <c r="G39" s="342" t="s">
        <v>386</v>
      </c>
      <c r="H39" s="333" t="s">
        <v>330</v>
      </c>
      <c r="I39" s="334"/>
      <c r="J39" s="335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  <c r="IR39" s="86"/>
      <c r="IS39" s="86"/>
      <c r="IT39" s="86"/>
      <c r="IU39" s="86"/>
      <c r="IV39" s="86"/>
      <c r="IW39" s="86"/>
      <c r="IX39" s="86"/>
      <c r="IY39" s="86"/>
      <c r="IZ39" s="86"/>
      <c r="JA39" s="86"/>
      <c r="JB39" s="86"/>
      <c r="JC39" s="86"/>
      <c r="JD39" s="86"/>
      <c r="JE39" s="86"/>
      <c r="JF39" s="86"/>
      <c r="JG39" s="86"/>
      <c r="JH39" s="86"/>
      <c r="JI39" s="86"/>
      <c r="JJ39" s="86"/>
      <c r="JK39" s="86"/>
      <c r="JL39" s="86"/>
      <c r="JM39" s="86"/>
      <c r="JN39" s="86"/>
      <c r="JO39" s="86"/>
      <c r="JP39" s="86"/>
      <c r="JQ39" s="86"/>
      <c r="JR39" s="86"/>
      <c r="JS39" s="86"/>
      <c r="JT39" s="86"/>
      <c r="JU39" s="86"/>
      <c r="JV39" s="86"/>
      <c r="JW39" s="86"/>
      <c r="JX39" s="86"/>
      <c r="JY39" s="86"/>
      <c r="JZ39" s="86"/>
      <c r="KA39" s="86"/>
      <c r="KB39" s="86"/>
      <c r="KC39" s="86"/>
      <c r="KD39" s="86"/>
      <c r="KE39" s="86"/>
      <c r="KF39" s="86"/>
      <c r="KG39" s="86"/>
      <c r="KH39" s="86"/>
      <c r="KI39" s="86"/>
      <c r="KJ39" s="86"/>
      <c r="KK39" s="86"/>
      <c r="KL39" s="86"/>
      <c r="KM39" s="86"/>
      <c r="KN39" s="86"/>
      <c r="KO39" s="86"/>
      <c r="KP39" s="86"/>
      <c r="KQ39" s="86"/>
      <c r="KR39" s="86"/>
      <c r="KS39" s="86"/>
      <c r="KT39" s="86"/>
      <c r="KU39" s="86"/>
      <c r="KV39" s="86"/>
      <c r="KW39" s="86"/>
      <c r="KX39" s="86"/>
      <c r="KY39" s="86"/>
      <c r="KZ39" s="86"/>
      <c r="LA39" s="86"/>
      <c r="LB39" s="86"/>
      <c r="LC39" s="86"/>
      <c r="LD39" s="86"/>
      <c r="LE39" s="86"/>
      <c r="LF39" s="86"/>
      <c r="LG39" s="86"/>
      <c r="LH39" s="86"/>
      <c r="LI39" s="86"/>
      <c r="LJ39" s="86"/>
      <c r="LK39" s="86"/>
      <c r="LL39" s="86"/>
      <c r="LM39" s="86"/>
      <c r="LN39" s="86"/>
      <c r="LO39" s="86"/>
      <c r="LP39" s="86"/>
      <c r="LQ39" s="86"/>
      <c r="LR39" s="86"/>
      <c r="LS39" s="86"/>
      <c r="LT39" s="86"/>
      <c r="LU39" s="86"/>
      <c r="LV39" s="86"/>
      <c r="LW39" s="86"/>
      <c r="LX39" s="86"/>
      <c r="LY39" s="86"/>
      <c r="LZ39" s="86"/>
      <c r="MA39" s="86"/>
      <c r="MB39" s="86"/>
      <c r="MC39" s="86"/>
      <c r="MD39" s="86"/>
      <c r="ME39" s="86"/>
      <c r="MF39" s="86"/>
      <c r="MG39" s="86"/>
      <c r="MH39" s="86"/>
      <c r="MI39" s="86"/>
      <c r="MJ39" s="86"/>
      <c r="MK39" s="86"/>
      <c r="ML39" s="86"/>
      <c r="MM39" s="86"/>
      <c r="MN39" s="86"/>
      <c r="MO39" s="86"/>
      <c r="MP39" s="86"/>
      <c r="MQ39" s="86"/>
      <c r="MR39" s="86"/>
      <c r="MS39" s="86"/>
      <c r="MT39" s="86"/>
      <c r="MU39" s="86"/>
      <c r="MV39" s="86"/>
      <c r="MW39" s="86"/>
      <c r="MX39" s="86"/>
      <c r="MY39" s="86"/>
      <c r="MZ39" s="86"/>
      <c r="NA39" s="86"/>
      <c r="NB39" s="86"/>
      <c r="NC39" s="86"/>
      <c r="ND39" s="86"/>
      <c r="NE39" s="86"/>
      <c r="NF39" s="86"/>
      <c r="NG39" s="86"/>
      <c r="NH39" s="86"/>
      <c r="NI39" s="86"/>
      <c r="NJ39" s="86"/>
      <c r="NK39" s="86"/>
      <c r="NL39" s="86"/>
      <c r="NM39" s="86"/>
      <c r="NN39" s="86"/>
      <c r="NO39" s="86"/>
      <c r="NP39" s="86"/>
      <c r="NQ39" s="86"/>
      <c r="NR39" s="86"/>
      <c r="NS39" s="86"/>
      <c r="NT39" s="86"/>
      <c r="NU39" s="86"/>
      <c r="NV39" s="86"/>
      <c r="NW39" s="86"/>
      <c r="NX39" s="86"/>
      <c r="NY39" s="86"/>
      <c r="NZ39" s="86"/>
      <c r="OA39" s="86"/>
      <c r="OB39" s="86"/>
      <c r="OC39" s="86"/>
      <c r="OD39" s="86"/>
      <c r="OE39" s="86"/>
      <c r="OF39" s="86"/>
      <c r="OG39" s="86"/>
      <c r="OH39" s="86"/>
      <c r="OI39" s="86"/>
      <c r="OJ39" s="86"/>
      <c r="OK39" s="86"/>
      <c r="OL39" s="86"/>
      <c r="OM39" s="86"/>
      <c r="ON39" s="86"/>
      <c r="OO39" s="86"/>
      <c r="OP39" s="86"/>
      <c r="OQ39" s="86"/>
      <c r="OR39" s="86"/>
      <c r="OS39" s="86"/>
      <c r="OT39" s="86"/>
      <c r="OU39" s="86"/>
      <c r="OV39" s="86"/>
      <c r="OW39" s="86"/>
      <c r="OX39" s="86"/>
      <c r="OY39" s="86"/>
      <c r="OZ39" s="86"/>
      <c r="PA39" s="86"/>
      <c r="PB39" s="86"/>
      <c r="PC39" s="86"/>
      <c r="PD39" s="86"/>
      <c r="PE39" s="86"/>
      <c r="PF39" s="86"/>
      <c r="PG39" s="86"/>
      <c r="PH39" s="86"/>
      <c r="PI39" s="86"/>
      <c r="PJ39" s="86"/>
      <c r="PK39" s="86"/>
      <c r="PL39" s="86"/>
      <c r="PM39" s="86"/>
      <c r="PN39" s="86"/>
      <c r="PO39" s="86"/>
      <c r="PP39" s="86"/>
      <c r="PQ39" s="86"/>
      <c r="PR39" s="86"/>
      <c r="PS39" s="86"/>
      <c r="PT39" s="86"/>
      <c r="PU39" s="86"/>
      <c r="PV39" s="86"/>
      <c r="PW39" s="86"/>
      <c r="PX39" s="86"/>
      <c r="PY39" s="86"/>
      <c r="PZ39" s="86"/>
      <c r="QA39" s="86"/>
      <c r="QB39" s="86"/>
      <c r="QC39" s="86"/>
      <c r="QD39" s="86"/>
      <c r="QE39" s="86"/>
      <c r="QF39" s="86"/>
      <c r="QG39" s="86"/>
      <c r="QH39" s="86"/>
      <c r="QI39" s="86"/>
      <c r="QJ39" s="86"/>
      <c r="QK39" s="86"/>
      <c r="QL39" s="86"/>
      <c r="QM39" s="86"/>
      <c r="QN39" s="86"/>
      <c r="QO39" s="86"/>
      <c r="QP39" s="86"/>
      <c r="QQ39" s="86"/>
      <c r="QR39" s="86"/>
      <c r="QS39" s="86"/>
      <c r="QT39" s="86"/>
      <c r="QU39" s="86"/>
      <c r="QV39" s="86"/>
      <c r="QW39" s="86"/>
      <c r="QX39" s="86"/>
      <c r="QY39" s="86"/>
      <c r="QZ39" s="86"/>
      <c r="RA39" s="86"/>
      <c r="RB39" s="86"/>
      <c r="RC39" s="86"/>
      <c r="RD39" s="86"/>
      <c r="RE39" s="86"/>
      <c r="RF39" s="86"/>
      <c r="RG39" s="86"/>
      <c r="RH39" s="86"/>
      <c r="RI39" s="86"/>
      <c r="RJ39" s="86"/>
      <c r="RK39" s="86"/>
      <c r="RL39" s="86"/>
      <c r="RM39" s="86"/>
      <c r="RN39" s="86"/>
      <c r="RO39" s="86"/>
      <c r="RP39" s="86"/>
      <c r="RQ39" s="86"/>
      <c r="RR39" s="86"/>
      <c r="RS39" s="86"/>
      <c r="RT39" s="86"/>
      <c r="RU39" s="86"/>
      <c r="RV39" s="86"/>
      <c r="RW39" s="86"/>
      <c r="RX39" s="86"/>
      <c r="RY39" s="86"/>
      <c r="RZ39" s="86"/>
      <c r="SA39" s="86"/>
      <c r="SB39" s="86"/>
      <c r="SC39" s="86"/>
      <c r="SD39" s="86"/>
      <c r="SE39" s="86"/>
      <c r="SF39" s="86"/>
      <c r="SG39" s="86"/>
      <c r="SH39" s="86"/>
      <c r="SI39" s="86"/>
      <c r="SJ39" s="86"/>
      <c r="SK39" s="86"/>
      <c r="SL39" s="86"/>
      <c r="SM39" s="86"/>
      <c r="SN39" s="86"/>
      <c r="SO39" s="86"/>
      <c r="SP39" s="86"/>
      <c r="SQ39" s="86"/>
      <c r="SR39" s="86"/>
      <c r="SS39" s="86"/>
      <c r="ST39" s="86"/>
      <c r="SU39" s="86"/>
      <c r="SV39" s="86"/>
      <c r="SW39" s="86"/>
      <c r="SX39" s="86"/>
      <c r="SY39" s="86"/>
      <c r="SZ39" s="86"/>
      <c r="TA39" s="86"/>
      <c r="TB39" s="86"/>
      <c r="TC39" s="86"/>
      <c r="TD39" s="86"/>
      <c r="TE39" s="86"/>
      <c r="TF39" s="86"/>
      <c r="TG39" s="86"/>
      <c r="TH39" s="86"/>
      <c r="TI39" s="86"/>
      <c r="TJ39" s="86"/>
      <c r="TK39" s="86"/>
      <c r="TL39" s="86"/>
      <c r="TM39" s="86"/>
      <c r="TN39" s="86"/>
      <c r="TO39" s="86"/>
      <c r="TP39" s="86"/>
      <c r="TQ39" s="86"/>
      <c r="TR39" s="86"/>
      <c r="TS39" s="86"/>
      <c r="TT39" s="86"/>
      <c r="TU39" s="86"/>
      <c r="TV39" s="86"/>
      <c r="TW39" s="86"/>
      <c r="TX39" s="86"/>
      <c r="TY39" s="86"/>
      <c r="TZ39" s="86"/>
      <c r="UA39" s="86"/>
      <c r="UB39" s="86"/>
      <c r="UC39" s="86"/>
      <c r="UD39" s="86"/>
      <c r="UE39" s="86"/>
      <c r="UF39" s="86"/>
      <c r="UG39" s="86"/>
      <c r="UH39" s="86"/>
      <c r="UI39" s="86"/>
      <c r="UJ39" s="86"/>
      <c r="UK39" s="86"/>
      <c r="UL39" s="86"/>
      <c r="UM39" s="86"/>
      <c r="UN39" s="86"/>
      <c r="UO39" s="86"/>
      <c r="UP39" s="86"/>
      <c r="UQ39" s="86"/>
      <c r="UR39" s="86"/>
      <c r="US39" s="86"/>
      <c r="UT39" s="86"/>
      <c r="UU39" s="86"/>
      <c r="UV39" s="86"/>
      <c r="UW39" s="86"/>
      <c r="UX39" s="86"/>
      <c r="UY39" s="86"/>
      <c r="UZ39" s="86"/>
      <c r="VA39" s="86"/>
      <c r="VB39" s="86"/>
      <c r="VC39" s="86"/>
      <c r="VD39" s="86"/>
      <c r="VE39" s="86"/>
      <c r="VF39" s="86"/>
      <c r="VG39" s="86"/>
      <c r="VH39" s="86"/>
      <c r="VI39" s="86"/>
      <c r="VJ39" s="86"/>
      <c r="VK39" s="86"/>
      <c r="VL39" s="86"/>
      <c r="VM39" s="86"/>
      <c r="VN39" s="86"/>
      <c r="VO39" s="86"/>
      <c r="VP39" s="86"/>
      <c r="VQ39" s="86"/>
      <c r="VR39" s="86"/>
      <c r="VS39" s="86"/>
      <c r="VT39" s="86"/>
      <c r="VU39" s="86"/>
      <c r="VV39" s="86"/>
      <c r="VW39" s="86"/>
      <c r="VX39" s="86"/>
      <c r="VY39" s="86"/>
      <c r="VZ39" s="86"/>
      <c r="WA39" s="86"/>
      <c r="WB39" s="86"/>
      <c r="WC39" s="86"/>
      <c r="WD39" s="86"/>
      <c r="WE39" s="86"/>
      <c r="WF39" s="86"/>
      <c r="WG39" s="86"/>
      <c r="WH39" s="86"/>
      <c r="WI39" s="86"/>
      <c r="WJ39" s="86"/>
      <c r="WK39" s="86"/>
      <c r="WL39" s="86"/>
      <c r="WM39" s="86"/>
      <c r="WN39" s="86"/>
      <c r="WO39" s="86"/>
      <c r="WP39" s="86"/>
      <c r="WQ39" s="86"/>
      <c r="WR39" s="86"/>
      <c r="WS39" s="86"/>
      <c r="WT39" s="86"/>
      <c r="WU39" s="86"/>
      <c r="WV39" s="86"/>
      <c r="WW39" s="86"/>
      <c r="WX39" s="86"/>
      <c r="WY39" s="86"/>
      <c r="WZ39" s="86"/>
      <c r="XA39" s="86"/>
      <c r="XB39" s="86"/>
      <c r="XC39" s="86"/>
      <c r="XD39" s="86"/>
      <c r="XE39" s="86"/>
      <c r="XF39" s="86"/>
      <c r="XG39" s="86"/>
      <c r="XH39" s="86"/>
      <c r="XI39" s="86"/>
      <c r="XJ39" s="86"/>
      <c r="XK39" s="86"/>
      <c r="XL39" s="86"/>
      <c r="XM39" s="86"/>
      <c r="XN39" s="86"/>
      <c r="XO39" s="86"/>
      <c r="XP39" s="86"/>
      <c r="XQ39" s="86"/>
      <c r="XR39" s="86"/>
      <c r="XS39" s="86"/>
      <c r="XT39" s="86"/>
      <c r="XU39" s="86"/>
      <c r="XV39" s="86"/>
      <c r="XW39" s="86"/>
      <c r="XX39" s="86"/>
      <c r="XY39" s="86"/>
      <c r="XZ39" s="86"/>
      <c r="YA39" s="86"/>
      <c r="YB39" s="86"/>
      <c r="YC39" s="86"/>
      <c r="YD39" s="86"/>
      <c r="YE39" s="86"/>
      <c r="YF39" s="86"/>
      <c r="YG39" s="86"/>
      <c r="YH39" s="86"/>
      <c r="YI39" s="86"/>
      <c r="YJ39" s="86"/>
      <c r="YK39" s="86"/>
      <c r="YL39" s="86"/>
      <c r="YM39" s="86"/>
      <c r="YN39" s="86"/>
      <c r="YO39" s="86"/>
      <c r="YP39" s="86"/>
      <c r="YQ39" s="86"/>
      <c r="YR39" s="86"/>
      <c r="YS39" s="86"/>
      <c r="YT39" s="86"/>
      <c r="YU39" s="86"/>
      <c r="YV39" s="86"/>
      <c r="YW39" s="86"/>
      <c r="YX39" s="86"/>
      <c r="YY39" s="86"/>
      <c r="YZ39" s="86"/>
      <c r="ZA39" s="86"/>
      <c r="ZB39" s="86"/>
      <c r="ZC39" s="86"/>
      <c r="ZD39" s="86"/>
      <c r="ZE39" s="86"/>
      <c r="ZF39" s="86"/>
      <c r="ZG39" s="86"/>
      <c r="ZH39" s="86"/>
      <c r="ZI39" s="86"/>
      <c r="ZJ39" s="86"/>
      <c r="ZK39" s="86"/>
      <c r="ZL39" s="86"/>
      <c r="ZM39" s="86"/>
      <c r="ZN39" s="86"/>
      <c r="ZO39" s="86"/>
      <c r="ZP39" s="86"/>
      <c r="ZQ39" s="86"/>
      <c r="ZR39" s="86"/>
      <c r="ZS39" s="86"/>
      <c r="ZT39" s="86"/>
      <c r="ZU39" s="86"/>
      <c r="ZV39" s="86"/>
      <c r="ZW39" s="86"/>
      <c r="ZX39" s="86"/>
      <c r="ZY39" s="86"/>
      <c r="ZZ39" s="86"/>
      <c r="AAA39" s="86"/>
      <c r="AAB39" s="86"/>
      <c r="AAC39" s="86"/>
      <c r="AAD39" s="86"/>
      <c r="AAE39" s="86"/>
      <c r="AAF39" s="86"/>
      <c r="AAG39" s="86"/>
      <c r="AAH39" s="86"/>
      <c r="AAI39" s="86"/>
      <c r="AAJ39" s="86"/>
      <c r="AAK39" s="86"/>
      <c r="AAL39" s="86"/>
      <c r="AAM39" s="86"/>
      <c r="AAN39" s="86"/>
      <c r="AAO39" s="86"/>
      <c r="AAP39" s="86"/>
      <c r="AAQ39" s="86"/>
      <c r="AAR39" s="86"/>
      <c r="AAS39" s="86"/>
      <c r="AAT39" s="86"/>
      <c r="AAU39" s="86"/>
      <c r="AAV39" s="86"/>
      <c r="AAW39" s="86"/>
      <c r="AAX39" s="86"/>
      <c r="AAY39" s="86"/>
      <c r="AAZ39" s="86"/>
      <c r="ABA39" s="86"/>
      <c r="ABB39" s="86"/>
      <c r="ABC39" s="86"/>
      <c r="ABD39" s="86"/>
      <c r="ABE39" s="86"/>
      <c r="ABF39" s="86"/>
      <c r="ABG39" s="86"/>
      <c r="ABH39" s="86"/>
      <c r="ABI39" s="86"/>
      <c r="ABJ39" s="86"/>
      <c r="ABK39" s="86"/>
      <c r="ABL39" s="86"/>
      <c r="ABM39" s="86"/>
      <c r="ABN39" s="86"/>
      <c r="ABO39" s="86"/>
      <c r="ABP39" s="86"/>
      <c r="ABQ39" s="86"/>
      <c r="ABR39" s="86"/>
      <c r="ABS39" s="86"/>
      <c r="ABT39" s="86"/>
      <c r="ABU39" s="86"/>
      <c r="ABV39" s="86"/>
      <c r="ABW39" s="86"/>
      <c r="ABX39" s="86"/>
      <c r="ABY39" s="86"/>
      <c r="ABZ39" s="86"/>
      <c r="ACA39" s="86"/>
      <c r="ACB39" s="86"/>
      <c r="ACC39" s="86"/>
      <c r="ACD39" s="86"/>
      <c r="ACE39" s="86"/>
      <c r="ACF39" s="86"/>
      <c r="ACG39" s="86"/>
      <c r="ACH39" s="86"/>
      <c r="ACI39" s="86"/>
      <c r="ACJ39" s="86"/>
      <c r="ACK39" s="86"/>
      <c r="ACL39" s="86"/>
      <c r="ACM39" s="86"/>
      <c r="ACN39" s="86"/>
      <c r="ACO39" s="86"/>
      <c r="ACP39" s="86"/>
      <c r="ACQ39" s="86"/>
      <c r="ACR39" s="86"/>
      <c r="ACS39" s="86"/>
      <c r="ACT39" s="86"/>
      <c r="ACU39" s="86"/>
      <c r="ACV39" s="86"/>
      <c r="ACW39" s="86"/>
      <c r="ACX39" s="86"/>
      <c r="ACY39" s="86"/>
      <c r="ACZ39" s="86"/>
      <c r="ADA39" s="86"/>
      <c r="ADB39" s="86"/>
      <c r="ADC39" s="86"/>
      <c r="ADD39" s="86"/>
      <c r="ADE39" s="86"/>
      <c r="ADF39" s="86"/>
      <c r="ADG39" s="86"/>
      <c r="ADH39" s="86"/>
      <c r="ADI39" s="86"/>
      <c r="ADJ39" s="86"/>
      <c r="ADK39" s="86"/>
      <c r="ADL39" s="86"/>
      <c r="ADM39" s="86"/>
      <c r="ADN39" s="86"/>
      <c r="ADO39" s="86"/>
      <c r="ADP39" s="86"/>
      <c r="ADQ39" s="86"/>
      <c r="ADR39" s="86"/>
      <c r="ADS39" s="86"/>
      <c r="ADT39" s="86"/>
      <c r="ADU39" s="86"/>
      <c r="ADV39" s="86"/>
      <c r="ADW39" s="86"/>
      <c r="ADX39" s="86"/>
      <c r="ADY39" s="86"/>
      <c r="ADZ39" s="86"/>
      <c r="AEA39" s="86"/>
      <c r="AEB39" s="86"/>
      <c r="AEC39" s="86"/>
      <c r="AED39" s="86"/>
      <c r="AEE39" s="86"/>
      <c r="AEF39" s="86"/>
      <c r="AEG39" s="86"/>
      <c r="AEH39" s="86"/>
      <c r="AEI39" s="86"/>
      <c r="AEJ39" s="86"/>
      <c r="AEK39" s="86"/>
      <c r="AEL39" s="86"/>
      <c r="AEM39" s="86"/>
      <c r="AEN39" s="86"/>
      <c r="AEO39" s="86"/>
      <c r="AEP39" s="86"/>
      <c r="AEQ39" s="86"/>
      <c r="AER39" s="86"/>
      <c r="AES39" s="86"/>
      <c r="AET39" s="86"/>
      <c r="AEU39" s="86"/>
      <c r="AEV39" s="86"/>
      <c r="AEW39" s="86"/>
      <c r="AEX39" s="86"/>
      <c r="AEY39" s="86"/>
      <c r="AEZ39" s="86"/>
      <c r="AFA39" s="86"/>
      <c r="AFB39" s="86"/>
      <c r="AFC39" s="86"/>
      <c r="AFD39" s="86"/>
      <c r="AFE39" s="86"/>
      <c r="AFF39" s="86"/>
      <c r="AFG39" s="86"/>
      <c r="AFH39" s="86"/>
      <c r="AFI39" s="86"/>
      <c r="AFJ39" s="86"/>
      <c r="AFK39" s="86"/>
      <c r="AFL39" s="86"/>
      <c r="AFM39" s="86"/>
      <c r="AFN39" s="86"/>
      <c r="AFO39" s="86"/>
      <c r="AFP39" s="86"/>
      <c r="AFQ39" s="86"/>
      <c r="AFR39" s="86"/>
      <c r="AFS39" s="86"/>
      <c r="AFT39" s="86"/>
      <c r="AFU39" s="86"/>
      <c r="AFV39" s="86"/>
      <c r="AFW39" s="86"/>
      <c r="AFX39" s="86"/>
      <c r="AFY39" s="86"/>
      <c r="AFZ39" s="86"/>
      <c r="AGA39" s="86"/>
      <c r="AGB39" s="86"/>
      <c r="AGC39" s="86"/>
      <c r="AGD39" s="86"/>
      <c r="AGE39" s="86"/>
      <c r="AGF39" s="86"/>
      <c r="AGG39" s="86"/>
      <c r="AGH39" s="86"/>
      <c r="AGI39" s="86"/>
      <c r="AGJ39" s="86"/>
      <c r="AGK39" s="86"/>
      <c r="AGL39" s="86"/>
      <c r="AGM39" s="86"/>
      <c r="AGN39" s="86"/>
      <c r="AGO39" s="86"/>
      <c r="AGP39" s="86"/>
      <c r="AGQ39" s="86"/>
      <c r="AGR39" s="86"/>
      <c r="AGS39" s="86"/>
      <c r="AGT39" s="86"/>
      <c r="AGU39" s="86"/>
      <c r="AGV39" s="86"/>
      <c r="AGW39" s="86"/>
      <c r="AGX39" s="86"/>
      <c r="AGY39" s="86"/>
      <c r="AGZ39" s="86"/>
      <c r="AHA39" s="86"/>
      <c r="AHB39" s="86"/>
      <c r="AHC39" s="86"/>
      <c r="AHD39" s="86"/>
      <c r="AHE39" s="86"/>
      <c r="AHF39" s="86"/>
      <c r="AHG39" s="86"/>
      <c r="AHH39" s="86"/>
      <c r="AHI39" s="86"/>
      <c r="AHJ39" s="86"/>
      <c r="AHK39" s="86"/>
      <c r="AHL39" s="86"/>
      <c r="AHM39" s="86"/>
      <c r="AHN39" s="86"/>
      <c r="AHO39" s="86"/>
      <c r="AHP39" s="86"/>
      <c r="AHQ39" s="86"/>
      <c r="AHR39" s="86"/>
      <c r="AHS39" s="86"/>
      <c r="AHT39" s="86"/>
      <c r="AHU39" s="86"/>
      <c r="AHV39" s="86"/>
      <c r="AHW39" s="86"/>
      <c r="AHX39" s="86"/>
      <c r="AHY39" s="86"/>
      <c r="AHZ39" s="86"/>
      <c r="AIA39" s="86"/>
      <c r="AIB39" s="86"/>
      <c r="AIC39" s="86"/>
      <c r="AID39" s="86"/>
      <c r="AIE39" s="86"/>
      <c r="AIF39" s="86"/>
      <c r="AIG39" s="86"/>
      <c r="AIH39" s="86"/>
      <c r="AII39" s="86"/>
      <c r="AIJ39" s="86"/>
      <c r="AIK39" s="86"/>
      <c r="AIL39" s="86"/>
      <c r="AIM39" s="86"/>
      <c r="AIN39" s="86"/>
      <c r="AIO39" s="86"/>
      <c r="AIP39" s="86"/>
      <c r="AIQ39" s="86"/>
      <c r="AIR39" s="86"/>
      <c r="AIS39" s="86"/>
      <c r="AIT39" s="86"/>
      <c r="AIU39" s="86"/>
      <c r="AIV39" s="86"/>
      <c r="AIW39" s="86"/>
      <c r="AIX39" s="86"/>
      <c r="AIY39" s="86"/>
      <c r="AIZ39" s="86"/>
      <c r="AJA39" s="86"/>
      <c r="AJB39" s="86"/>
      <c r="AJC39" s="86"/>
      <c r="AJD39" s="86"/>
      <c r="AJE39" s="86"/>
      <c r="AJF39" s="86"/>
      <c r="AJG39" s="86"/>
      <c r="AJH39" s="86"/>
      <c r="AJI39" s="86"/>
      <c r="AJJ39" s="86"/>
      <c r="AJK39" s="86"/>
      <c r="AJL39" s="86"/>
      <c r="AJM39" s="86"/>
      <c r="AJN39" s="86"/>
      <c r="AJO39" s="86"/>
      <c r="AJP39" s="86"/>
      <c r="AJQ39" s="86"/>
      <c r="AJR39" s="86"/>
      <c r="AJS39" s="86"/>
      <c r="AJT39" s="86"/>
      <c r="AJU39" s="86"/>
      <c r="AJV39" s="86"/>
      <c r="AJW39" s="86"/>
      <c r="AJX39" s="86"/>
      <c r="AJY39" s="86"/>
      <c r="AJZ39" s="86"/>
      <c r="AKA39" s="86"/>
      <c r="AKB39" s="86"/>
      <c r="AKC39" s="86"/>
      <c r="AKD39" s="86"/>
      <c r="AKE39" s="86"/>
      <c r="AKF39" s="86"/>
      <c r="AKG39" s="86"/>
      <c r="AKH39" s="86"/>
      <c r="AKI39" s="86"/>
      <c r="AKJ39" s="86"/>
      <c r="AKK39" s="86"/>
      <c r="AKL39" s="86"/>
      <c r="AKM39" s="86"/>
      <c r="AKN39" s="86"/>
      <c r="AKO39" s="86"/>
      <c r="AKP39" s="86"/>
      <c r="AKQ39" s="86"/>
      <c r="AKR39" s="86"/>
      <c r="AKS39" s="86"/>
      <c r="AKT39" s="86"/>
      <c r="AKU39" s="86"/>
      <c r="AKV39" s="86"/>
      <c r="AKW39" s="86"/>
      <c r="AKX39" s="86"/>
    </row>
    <row r="40" spans="1:986" ht="43.5" customHeight="1" x14ac:dyDescent="0.25">
      <c r="A40" s="318"/>
      <c r="B40" s="319"/>
      <c r="C40" s="320"/>
      <c r="D40" s="320"/>
      <c r="E40" s="320"/>
      <c r="F40" s="320"/>
      <c r="G40" s="343"/>
      <c r="H40" s="231" t="s">
        <v>85</v>
      </c>
      <c r="I40" s="231" t="s">
        <v>86</v>
      </c>
      <c r="J40" s="231" t="s">
        <v>87</v>
      </c>
    </row>
    <row r="41" spans="1:986" x14ac:dyDescent="0.25">
      <c r="A41" s="95" t="s">
        <v>224</v>
      </c>
      <c r="B41" s="90" t="s">
        <v>240</v>
      </c>
      <c r="C41" s="322" t="s">
        <v>7</v>
      </c>
      <c r="D41" s="322"/>
      <c r="E41" s="322"/>
      <c r="F41" s="322"/>
      <c r="G41" s="88">
        <f>[1]Bev.Hiv.!$H$9</f>
        <v>2746306</v>
      </c>
      <c r="H41" s="88">
        <v>2746306</v>
      </c>
      <c r="I41" s="22"/>
      <c r="J41" s="22"/>
    </row>
    <row r="42" spans="1:986" x14ac:dyDescent="0.25">
      <c r="A42" s="95" t="s">
        <v>346</v>
      </c>
      <c r="B42" s="90" t="s">
        <v>242</v>
      </c>
      <c r="C42" s="322" t="s">
        <v>243</v>
      </c>
      <c r="D42" s="322"/>
      <c r="E42" s="322"/>
      <c r="F42" s="322"/>
      <c r="G42" s="88"/>
      <c r="H42" s="22"/>
      <c r="I42" s="22"/>
      <c r="J42" s="22"/>
    </row>
    <row r="43" spans="1:986" x14ac:dyDescent="0.25">
      <c r="A43" s="95"/>
      <c r="B43" s="90" t="s">
        <v>390</v>
      </c>
      <c r="C43" s="109" t="s">
        <v>391</v>
      </c>
      <c r="D43" s="110"/>
      <c r="E43" s="110"/>
      <c r="F43" s="111"/>
      <c r="G43" s="88"/>
      <c r="H43" s="22"/>
      <c r="I43" s="22"/>
      <c r="J43" s="22"/>
    </row>
    <row r="44" spans="1:986" x14ac:dyDescent="0.25">
      <c r="A44" s="95" t="s">
        <v>256</v>
      </c>
      <c r="B44" s="90" t="s">
        <v>271</v>
      </c>
      <c r="C44" s="109" t="s">
        <v>98</v>
      </c>
      <c r="D44" s="110"/>
      <c r="E44" s="110"/>
      <c r="F44" s="111"/>
      <c r="G44" s="88">
        <f>[1]Bev.Hiv.!$H$10</f>
        <v>191670160</v>
      </c>
      <c r="H44" s="88">
        <v>191670160</v>
      </c>
      <c r="I44" s="22"/>
      <c r="J44" s="22"/>
    </row>
    <row r="45" spans="1:986" ht="37.15" customHeight="1" x14ac:dyDescent="0.25">
      <c r="A45" s="98" t="s">
        <v>225</v>
      </c>
      <c r="B45" s="104" t="s">
        <v>106</v>
      </c>
      <c r="C45" s="325" t="s">
        <v>107</v>
      </c>
      <c r="D45" s="326"/>
      <c r="E45" s="326"/>
      <c r="F45" s="327"/>
      <c r="G45" s="100">
        <f>SUM(G41:G44)</f>
        <v>194416466</v>
      </c>
      <c r="H45" s="100">
        <f>SUM(H41:H44)</f>
        <v>194416466</v>
      </c>
      <c r="I45" s="206"/>
      <c r="J45" s="206"/>
    </row>
    <row r="47" spans="1:986" x14ac:dyDescent="0.25">
      <c r="A47" s="262"/>
      <c r="B47" s="263" t="s">
        <v>313</v>
      </c>
      <c r="C47" s="326"/>
      <c r="D47" s="326"/>
      <c r="E47" s="326"/>
      <c r="F47" s="326"/>
      <c r="G47" s="264">
        <f>G36+G45</f>
        <v>195116466</v>
      </c>
      <c r="H47" s="264"/>
      <c r="I47" s="267"/>
      <c r="J47" s="267"/>
    </row>
  </sheetData>
  <mergeCells count="43">
    <mergeCell ref="C47:F47"/>
    <mergeCell ref="C28:F28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41:F41"/>
    <mergeCell ref="C42:F42"/>
    <mergeCell ref="C45:F45"/>
    <mergeCell ref="A1:J1"/>
    <mergeCell ref="C16:F16"/>
    <mergeCell ref="C7:F7"/>
    <mergeCell ref="C8:F8"/>
    <mergeCell ref="C9:F9"/>
    <mergeCell ref="C12:F12"/>
    <mergeCell ref="C13:F13"/>
    <mergeCell ref="C14:F14"/>
    <mergeCell ref="C15:F15"/>
    <mergeCell ref="A5:A6"/>
    <mergeCell ref="B5:B6"/>
    <mergeCell ref="C5:F6"/>
    <mergeCell ref="G5:G6"/>
    <mergeCell ref="H5:J5"/>
    <mergeCell ref="A3:J3"/>
    <mergeCell ref="A4:J4"/>
    <mergeCell ref="C29:F29"/>
    <mergeCell ref="C32:F32"/>
    <mergeCell ref="C33:F33"/>
    <mergeCell ref="C35:F35"/>
    <mergeCell ref="C36:F36"/>
    <mergeCell ref="A38:J38"/>
    <mergeCell ref="A39:A40"/>
    <mergeCell ref="B39:B40"/>
    <mergeCell ref="C39:F40"/>
    <mergeCell ref="G39:G40"/>
    <mergeCell ref="H39:J39"/>
  </mergeCells>
  <pageMargins left="0.7" right="0.7" top="0.75" bottom="0.75" header="0.3" footer="0.3"/>
  <pageSetup paperSize="9" scale="68" orientation="portrait" r:id="rId1"/>
  <ignoredErrors>
    <ignoredError sqref="A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W61"/>
  <sheetViews>
    <sheetView topLeftCell="A67" zoomScale="98" zoomScaleNormal="98" workbookViewId="0">
      <selection activeCell="G52" sqref="G52"/>
    </sheetView>
  </sheetViews>
  <sheetFormatPr defaultColWidth="9.140625" defaultRowHeight="15" x14ac:dyDescent="0.25"/>
  <cols>
    <col min="1" max="1" width="9.140625" style="97"/>
    <col min="2" max="2" width="59" style="62" customWidth="1"/>
    <col min="3" max="3" width="8.5703125" style="62" customWidth="1"/>
    <col min="4" max="4" width="1.140625" style="62" hidden="1" customWidth="1"/>
    <col min="5" max="6" width="8.85546875" style="62" hidden="1" customWidth="1"/>
    <col min="7" max="7" width="20.28515625" style="94" customWidth="1"/>
    <col min="8" max="8" width="12.42578125" style="62" bestFit="1" customWidth="1"/>
    <col min="9" max="9" width="9.85546875" style="62" bestFit="1" customWidth="1"/>
    <col min="10" max="10" width="9.140625" style="62"/>
    <col min="11" max="11" width="14.85546875" style="142" customWidth="1"/>
    <col min="12" max="12" width="15.5703125" style="142" customWidth="1"/>
    <col min="13" max="16384" width="9.140625" style="62"/>
  </cols>
  <sheetData>
    <row r="1" spans="1:985" x14ac:dyDescent="0.25">
      <c r="A1" s="324" t="s">
        <v>413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1:985" ht="13.9" x14ac:dyDescent="0.25">
      <c r="A2" s="227"/>
      <c r="B2" s="227"/>
      <c r="C2" s="227"/>
      <c r="D2" s="227"/>
      <c r="E2" s="227"/>
      <c r="F2" s="227"/>
      <c r="G2" s="227"/>
      <c r="H2" s="227"/>
      <c r="I2" s="227"/>
      <c r="J2" s="227"/>
    </row>
    <row r="3" spans="1:985" ht="22.15" customHeight="1" x14ac:dyDescent="0.25">
      <c r="A3" s="336" t="s">
        <v>159</v>
      </c>
      <c r="B3" s="336"/>
      <c r="C3" s="336"/>
      <c r="D3" s="336"/>
      <c r="E3" s="336"/>
      <c r="F3" s="336"/>
      <c r="G3" s="336"/>
      <c r="H3" s="336"/>
      <c r="I3" s="336"/>
      <c r="J3" s="336"/>
      <c r="K3" s="289"/>
      <c r="L3" s="289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  <c r="IW3" s="86"/>
      <c r="IX3" s="86"/>
      <c r="IY3" s="86"/>
      <c r="IZ3" s="86"/>
      <c r="JA3" s="86"/>
      <c r="JB3" s="86"/>
      <c r="JC3" s="86"/>
      <c r="JD3" s="86"/>
      <c r="JE3" s="86"/>
      <c r="JF3" s="86"/>
      <c r="JG3" s="86"/>
      <c r="JH3" s="86"/>
      <c r="JI3" s="86"/>
      <c r="JJ3" s="86"/>
      <c r="JK3" s="86"/>
      <c r="JL3" s="86"/>
      <c r="JM3" s="86"/>
      <c r="JN3" s="86"/>
      <c r="JO3" s="86"/>
      <c r="JP3" s="86"/>
      <c r="JQ3" s="86"/>
      <c r="JR3" s="86"/>
      <c r="JS3" s="86"/>
      <c r="JT3" s="86"/>
      <c r="JU3" s="86"/>
      <c r="JV3" s="86"/>
      <c r="JW3" s="86"/>
      <c r="JX3" s="86"/>
      <c r="JY3" s="86"/>
      <c r="JZ3" s="86"/>
      <c r="KA3" s="86"/>
      <c r="KB3" s="86"/>
      <c r="KC3" s="86"/>
      <c r="KD3" s="86"/>
      <c r="KE3" s="86"/>
      <c r="KF3" s="86"/>
      <c r="KG3" s="86"/>
      <c r="KH3" s="86"/>
      <c r="KI3" s="86"/>
      <c r="KJ3" s="86"/>
      <c r="KK3" s="86"/>
      <c r="KL3" s="86"/>
      <c r="KM3" s="86"/>
      <c r="KN3" s="86"/>
      <c r="KO3" s="86"/>
      <c r="KP3" s="86"/>
      <c r="KQ3" s="86"/>
      <c r="KR3" s="86"/>
      <c r="KS3" s="86"/>
      <c r="KT3" s="86"/>
      <c r="KU3" s="86"/>
      <c r="KV3" s="86"/>
      <c r="KW3" s="86"/>
      <c r="KX3" s="86"/>
      <c r="KY3" s="86"/>
      <c r="KZ3" s="86"/>
      <c r="LA3" s="86"/>
      <c r="LB3" s="86"/>
      <c r="LC3" s="86"/>
      <c r="LD3" s="86"/>
      <c r="LE3" s="86"/>
      <c r="LF3" s="86"/>
      <c r="LG3" s="86"/>
      <c r="LH3" s="86"/>
      <c r="LI3" s="86"/>
      <c r="LJ3" s="86"/>
      <c r="LK3" s="86"/>
      <c r="LL3" s="86"/>
      <c r="LM3" s="86"/>
      <c r="LN3" s="86"/>
      <c r="LO3" s="86"/>
      <c r="LP3" s="86"/>
      <c r="LQ3" s="86"/>
      <c r="LR3" s="86"/>
      <c r="LS3" s="86"/>
      <c r="LT3" s="86"/>
      <c r="LU3" s="86"/>
      <c r="LV3" s="86"/>
      <c r="LW3" s="86"/>
      <c r="LX3" s="86"/>
      <c r="LY3" s="86"/>
      <c r="LZ3" s="86"/>
      <c r="MA3" s="86"/>
      <c r="MB3" s="86"/>
      <c r="MC3" s="86"/>
      <c r="MD3" s="86"/>
      <c r="ME3" s="86"/>
      <c r="MF3" s="86"/>
      <c r="MG3" s="86"/>
      <c r="MH3" s="86"/>
      <c r="MI3" s="86"/>
      <c r="MJ3" s="86"/>
      <c r="MK3" s="86"/>
      <c r="ML3" s="86"/>
      <c r="MM3" s="86"/>
      <c r="MN3" s="86"/>
      <c r="MO3" s="86"/>
      <c r="MP3" s="86"/>
      <c r="MQ3" s="86"/>
      <c r="MR3" s="86"/>
      <c r="MS3" s="86"/>
      <c r="MT3" s="86"/>
      <c r="MU3" s="86"/>
      <c r="MV3" s="86"/>
      <c r="MW3" s="86"/>
      <c r="MX3" s="86"/>
      <c r="MY3" s="86"/>
      <c r="MZ3" s="86"/>
      <c r="NA3" s="86"/>
      <c r="NB3" s="86"/>
      <c r="NC3" s="86"/>
      <c r="ND3" s="86"/>
      <c r="NE3" s="86"/>
      <c r="NF3" s="86"/>
      <c r="NG3" s="86"/>
      <c r="NH3" s="86"/>
      <c r="NI3" s="86"/>
      <c r="NJ3" s="86"/>
      <c r="NK3" s="86"/>
      <c r="NL3" s="86"/>
      <c r="NM3" s="86"/>
      <c r="NN3" s="86"/>
      <c r="NO3" s="86"/>
      <c r="NP3" s="86"/>
      <c r="NQ3" s="86"/>
      <c r="NR3" s="86"/>
      <c r="NS3" s="86"/>
      <c r="NT3" s="86"/>
      <c r="NU3" s="86"/>
      <c r="NV3" s="86"/>
      <c r="NW3" s="86"/>
      <c r="NX3" s="86"/>
      <c r="NY3" s="86"/>
      <c r="NZ3" s="86"/>
      <c r="OA3" s="86"/>
      <c r="OB3" s="86"/>
      <c r="OC3" s="86"/>
      <c r="OD3" s="86"/>
      <c r="OE3" s="86"/>
      <c r="OF3" s="86"/>
      <c r="OG3" s="86"/>
      <c r="OH3" s="86"/>
      <c r="OI3" s="86"/>
      <c r="OJ3" s="86"/>
      <c r="OK3" s="86"/>
      <c r="OL3" s="86"/>
      <c r="OM3" s="86"/>
      <c r="ON3" s="86"/>
      <c r="OO3" s="86"/>
      <c r="OP3" s="86"/>
      <c r="OQ3" s="86"/>
      <c r="OR3" s="86"/>
      <c r="OS3" s="86"/>
      <c r="OT3" s="86"/>
      <c r="OU3" s="86"/>
      <c r="OV3" s="86"/>
      <c r="OW3" s="86"/>
      <c r="OX3" s="86"/>
      <c r="OY3" s="86"/>
      <c r="OZ3" s="86"/>
      <c r="PA3" s="86"/>
      <c r="PB3" s="86"/>
      <c r="PC3" s="86"/>
      <c r="PD3" s="86"/>
      <c r="PE3" s="86"/>
      <c r="PF3" s="86"/>
      <c r="PG3" s="86"/>
      <c r="PH3" s="86"/>
      <c r="PI3" s="86"/>
      <c r="PJ3" s="86"/>
      <c r="PK3" s="86"/>
      <c r="PL3" s="86"/>
      <c r="PM3" s="86"/>
      <c r="PN3" s="86"/>
      <c r="PO3" s="86"/>
      <c r="PP3" s="86"/>
      <c r="PQ3" s="86"/>
      <c r="PR3" s="86"/>
      <c r="PS3" s="86"/>
      <c r="PT3" s="86"/>
      <c r="PU3" s="86"/>
      <c r="PV3" s="86"/>
      <c r="PW3" s="86"/>
      <c r="PX3" s="86"/>
      <c r="PY3" s="86"/>
      <c r="PZ3" s="86"/>
      <c r="QA3" s="86"/>
      <c r="QB3" s="86"/>
      <c r="QC3" s="86"/>
      <c r="QD3" s="86"/>
      <c r="QE3" s="86"/>
      <c r="QF3" s="86"/>
      <c r="QG3" s="86"/>
      <c r="QH3" s="86"/>
      <c r="QI3" s="86"/>
      <c r="QJ3" s="86"/>
      <c r="QK3" s="86"/>
      <c r="QL3" s="86"/>
      <c r="QM3" s="86"/>
      <c r="QN3" s="86"/>
      <c r="QO3" s="86"/>
      <c r="QP3" s="86"/>
      <c r="QQ3" s="86"/>
      <c r="QR3" s="86"/>
      <c r="QS3" s="86"/>
      <c r="QT3" s="86"/>
      <c r="QU3" s="86"/>
      <c r="QV3" s="86"/>
      <c r="QW3" s="86"/>
      <c r="QX3" s="86"/>
      <c r="QY3" s="86"/>
      <c r="QZ3" s="86"/>
      <c r="RA3" s="86"/>
      <c r="RB3" s="86"/>
      <c r="RC3" s="86"/>
      <c r="RD3" s="86"/>
      <c r="RE3" s="86"/>
      <c r="RF3" s="86"/>
      <c r="RG3" s="86"/>
      <c r="RH3" s="86"/>
      <c r="RI3" s="86"/>
      <c r="RJ3" s="86"/>
      <c r="RK3" s="86"/>
      <c r="RL3" s="86"/>
      <c r="RM3" s="86"/>
      <c r="RN3" s="86"/>
      <c r="RO3" s="86"/>
      <c r="RP3" s="86"/>
      <c r="RQ3" s="86"/>
      <c r="RR3" s="86"/>
      <c r="RS3" s="86"/>
      <c r="RT3" s="86"/>
      <c r="RU3" s="86"/>
      <c r="RV3" s="86"/>
      <c r="RW3" s="86"/>
      <c r="RX3" s="86"/>
      <c r="RY3" s="86"/>
      <c r="RZ3" s="86"/>
      <c r="SA3" s="86"/>
      <c r="SB3" s="86"/>
      <c r="SC3" s="86"/>
      <c r="SD3" s="86"/>
      <c r="SE3" s="86"/>
      <c r="SF3" s="86"/>
      <c r="SG3" s="86"/>
      <c r="SH3" s="86"/>
      <c r="SI3" s="86"/>
      <c r="SJ3" s="86"/>
      <c r="SK3" s="86"/>
      <c r="SL3" s="86"/>
      <c r="SM3" s="86"/>
      <c r="SN3" s="86"/>
      <c r="SO3" s="86"/>
      <c r="SP3" s="86"/>
      <c r="SQ3" s="86"/>
      <c r="SR3" s="86"/>
      <c r="SS3" s="86"/>
      <c r="ST3" s="86"/>
      <c r="SU3" s="86"/>
      <c r="SV3" s="86"/>
      <c r="SW3" s="86"/>
      <c r="SX3" s="86"/>
      <c r="SY3" s="86"/>
      <c r="SZ3" s="86"/>
      <c r="TA3" s="86"/>
      <c r="TB3" s="86"/>
      <c r="TC3" s="86"/>
      <c r="TD3" s="86"/>
      <c r="TE3" s="86"/>
      <c r="TF3" s="86"/>
      <c r="TG3" s="86"/>
      <c r="TH3" s="86"/>
      <c r="TI3" s="86"/>
      <c r="TJ3" s="86"/>
      <c r="TK3" s="86"/>
      <c r="TL3" s="86"/>
      <c r="TM3" s="86"/>
      <c r="TN3" s="86"/>
      <c r="TO3" s="86"/>
      <c r="TP3" s="86"/>
      <c r="TQ3" s="86"/>
      <c r="TR3" s="86"/>
      <c r="TS3" s="86"/>
      <c r="TT3" s="86"/>
      <c r="TU3" s="86"/>
      <c r="TV3" s="86"/>
      <c r="TW3" s="86"/>
      <c r="TX3" s="86"/>
      <c r="TY3" s="86"/>
      <c r="TZ3" s="86"/>
      <c r="UA3" s="86"/>
      <c r="UB3" s="86"/>
      <c r="UC3" s="86"/>
      <c r="UD3" s="86"/>
      <c r="UE3" s="86"/>
      <c r="UF3" s="86"/>
      <c r="UG3" s="86"/>
      <c r="UH3" s="86"/>
      <c r="UI3" s="86"/>
      <c r="UJ3" s="86"/>
      <c r="UK3" s="86"/>
      <c r="UL3" s="86"/>
      <c r="UM3" s="86"/>
      <c r="UN3" s="86"/>
      <c r="UO3" s="86"/>
      <c r="UP3" s="86"/>
      <c r="UQ3" s="86"/>
      <c r="UR3" s="86"/>
      <c r="US3" s="86"/>
      <c r="UT3" s="86"/>
      <c r="UU3" s="86"/>
      <c r="UV3" s="86"/>
      <c r="UW3" s="86"/>
      <c r="UX3" s="86"/>
      <c r="UY3" s="86"/>
      <c r="UZ3" s="86"/>
      <c r="VA3" s="86"/>
      <c r="VB3" s="86"/>
      <c r="VC3" s="86"/>
      <c r="VD3" s="86"/>
      <c r="VE3" s="86"/>
      <c r="VF3" s="86"/>
      <c r="VG3" s="86"/>
      <c r="VH3" s="86"/>
      <c r="VI3" s="86"/>
      <c r="VJ3" s="86"/>
      <c r="VK3" s="86"/>
      <c r="VL3" s="86"/>
      <c r="VM3" s="86"/>
      <c r="VN3" s="86"/>
      <c r="VO3" s="86"/>
      <c r="VP3" s="86"/>
      <c r="VQ3" s="86"/>
      <c r="VR3" s="86"/>
      <c r="VS3" s="86"/>
      <c r="VT3" s="86"/>
      <c r="VU3" s="86"/>
      <c r="VV3" s="86"/>
      <c r="VW3" s="86"/>
      <c r="VX3" s="86"/>
      <c r="VY3" s="86"/>
      <c r="VZ3" s="86"/>
      <c r="WA3" s="86"/>
      <c r="WB3" s="86"/>
      <c r="WC3" s="86"/>
      <c r="WD3" s="86"/>
      <c r="WE3" s="86"/>
      <c r="WF3" s="86"/>
      <c r="WG3" s="86"/>
      <c r="WH3" s="86"/>
      <c r="WI3" s="86"/>
      <c r="WJ3" s="86"/>
      <c r="WK3" s="86"/>
      <c r="WL3" s="86"/>
      <c r="WM3" s="86"/>
      <c r="WN3" s="86"/>
      <c r="WO3" s="86"/>
      <c r="WP3" s="86"/>
      <c r="WQ3" s="86"/>
      <c r="WR3" s="86"/>
      <c r="WS3" s="86"/>
      <c r="WT3" s="86"/>
      <c r="WU3" s="86"/>
      <c r="WV3" s="86"/>
      <c r="WW3" s="86"/>
      <c r="WX3" s="86"/>
      <c r="WY3" s="86"/>
      <c r="WZ3" s="86"/>
      <c r="XA3" s="86"/>
      <c r="XB3" s="86"/>
      <c r="XC3" s="86"/>
      <c r="XD3" s="86"/>
      <c r="XE3" s="86"/>
      <c r="XF3" s="86"/>
      <c r="XG3" s="86"/>
      <c r="XH3" s="86"/>
      <c r="XI3" s="86"/>
      <c r="XJ3" s="86"/>
      <c r="XK3" s="86"/>
      <c r="XL3" s="86"/>
      <c r="XM3" s="86"/>
      <c r="XN3" s="86"/>
      <c r="XO3" s="86"/>
      <c r="XP3" s="86"/>
      <c r="XQ3" s="86"/>
      <c r="XR3" s="86"/>
      <c r="XS3" s="86"/>
      <c r="XT3" s="86"/>
      <c r="XU3" s="86"/>
      <c r="XV3" s="86"/>
      <c r="XW3" s="86"/>
      <c r="XX3" s="86"/>
      <c r="XY3" s="86"/>
      <c r="XZ3" s="86"/>
      <c r="YA3" s="86"/>
      <c r="YB3" s="86"/>
      <c r="YC3" s="86"/>
      <c r="YD3" s="86"/>
      <c r="YE3" s="86"/>
      <c r="YF3" s="86"/>
      <c r="YG3" s="86"/>
      <c r="YH3" s="86"/>
      <c r="YI3" s="86"/>
      <c r="YJ3" s="86"/>
      <c r="YK3" s="86"/>
      <c r="YL3" s="86"/>
      <c r="YM3" s="86"/>
      <c r="YN3" s="86"/>
      <c r="YO3" s="86"/>
      <c r="YP3" s="86"/>
      <c r="YQ3" s="86"/>
      <c r="YR3" s="86"/>
      <c r="YS3" s="86"/>
      <c r="YT3" s="86"/>
      <c r="YU3" s="86"/>
      <c r="YV3" s="86"/>
      <c r="YW3" s="86"/>
      <c r="YX3" s="86"/>
      <c r="YY3" s="86"/>
      <c r="YZ3" s="86"/>
      <c r="ZA3" s="86"/>
      <c r="ZB3" s="86"/>
      <c r="ZC3" s="86"/>
      <c r="ZD3" s="86"/>
      <c r="ZE3" s="86"/>
      <c r="ZF3" s="86"/>
      <c r="ZG3" s="86"/>
      <c r="ZH3" s="86"/>
      <c r="ZI3" s="86"/>
      <c r="ZJ3" s="86"/>
      <c r="ZK3" s="86"/>
      <c r="ZL3" s="86"/>
      <c r="ZM3" s="86"/>
      <c r="ZN3" s="86"/>
      <c r="ZO3" s="86"/>
      <c r="ZP3" s="86"/>
      <c r="ZQ3" s="86"/>
      <c r="ZR3" s="86"/>
      <c r="ZS3" s="86"/>
      <c r="ZT3" s="86"/>
      <c r="ZU3" s="86"/>
      <c r="ZV3" s="86"/>
      <c r="ZW3" s="86"/>
      <c r="ZX3" s="86"/>
      <c r="ZY3" s="86"/>
      <c r="ZZ3" s="86"/>
      <c r="AAA3" s="86"/>
      <c r="AAB3" s="86"/>
      <c r="AAC3" s="86"/>
      <c r="AAD3" s="86"/>
      <c r="AAE3" s="86"/>
      <c r="AAF3" s="86"/>
      <c r="AAG3" s="86"/>
      <c r="AAH3" s="86"/>
      <c r="AAI3" s="86"/>
      <c r="AAJ3" s="86"/>
      <c r="AAK3" s="86"/>
      <c r="AAL3" s="86"/>
      <c r="AAM3" s="86"/>
      <c r="AAN3" s="86"/>
      <c r="AAO3" s="86"/>
      <c r="AAP3" s="86"/>
      <c r="AAQ3" s="86"/>
      <c r="AAR3" s="86"/>
      <c r="AAS3" s="86"/>
      <c r="AAT3" s="86"/>
      <c r="AAU3" s="86"/>
      <c r="AAV3" s="86"/>
      <c r="AAW3" s="86"/>
      <c r="AAX3" s="86"/>
      <c r="AAY3" s="86"/>
      <c r="AAZ3" s="86"/>
      <c r="ABA3" s="86"/>
      <c r="ABB3" s="86"/>
      <c r="ABC3" s="86"/>
      <c r="ABD3" s="86"/>
      <c r="ABE3" s="86"/>
      <c r="ABF3" s="86"/>
      <c r="ABG3" s="86"/>
      <c r="ABH3" s="86"/>
      <c r="ABI3" s="86"/>
      <c r="ABJ3" s="86"/>
      <c r="ABK3" s="86"/>
      <c r="ABL3" s="86"/>
      <c r="ABM3" s="86"/>
      <c r="ABN3" s="86"/>
      <c r="ABO3" s="86"/>
      <c r="ABP3" s="86"/>
      <c r="ABQ3" s="86"/>
      <c r="ABR3" s="86"/>
      <c r="ABS3" s="86"/>
      <c r="ABT3" s="86"/>
      <c r="ABU3" s="86"/>
      <c r="ABV3" s="86"/>
      <c r="ABW3" s="86"/>
      <c r="ABX3" s="86"/>
      <c r="ABY3" s="86"/>
      <c r="ABZ3" s="86"/>
      <c r="ACA3" s="86"/>
      <c r="ACB3" s="86"/>
      <c r="ACC3" s="86"/>
      <c r="ACD3" s="86"/>
      <c r="ACE3" s="86"/>
      <c r="ACF3" s="86"/>
      <c r="ACG3" s="86"/>
      <c r="ACH3" s="86"/>
      <c r="ACI3" s="86"/>
      <c r="ACJ3" s="86"/>
      <c r="ACK3" s="86"/>
      <c r="ACL3" s="86"/>
      <c r="ACM3" s="86"/>
      <c r="ACN3" s="86"/>
      <c r="ACO3" s="86"/>
      <c r="ACP3" s="86"/>
      <c r="ACQ3" s="86"/>
      <c r="ACR3" s="86"/>
      <c r="ACS3" s="86"/>
      <c r="ACT3" s="86"/>
      <c r="ACU3" s="86"/>
      <c r="ACV3" s="86"/>
      <c r="ACW3" s="86"/>
      <c r="ACX3" s="86"/>
      <c r="ACY3" s="86"/>
      <c r="ACZ3" s="86"/>
      <c r="ADA3" s="86"/>
      <c r="ADB3" s="86"/>
      <c r="ADC3" s="86"/>
      <c r="ADD3" s="86"/>
      <c r="ADE3" s="86"/>
      <c r="ADF3" s="86"/>
      <c r="ADG3" s="86"/>
      <c r="ADH3" s="86"/>
      <c r="ADI3" s="86"/>
      <c r="ADJ3" s="86"/>
      <c r="ADK3" s="86"/>
      <c r="ADL3" s="86"/>
      <c r="ADM3" s="86"/>
      <c r="ADN3" s="86"/>
      <c r="ADO3" s="86"/>
      <c r="ADP3" s="86"/>
      <c r="ADQ3" s="86"/>
      <c r="ADR3" s="86"/>
      <c r="ADS3" s="86"/>
      <c r="ADT3" s="86"/>
      <c r="ADU3" s="86"/>
      <c r="ADV3" s="86"/>
      <c r="ADW3" s="86"/>
      <c r="ADX3" s="86"/>
      <c r="ADY3" s="86"/>
      <c r="ADZ3" s="86"/>
      <c r="AEA3" s="86"/>
      <c r="AEB3" s="86"/>
      <c r="AEC3" s="86"/>
      <c r="AED3" s="86"/>
      <c r="AEE3" s="86"/>
      <c r="AEF3" s="86"/>
      <c r="AEG3" s="86"/>
      <c r="AEH3" s="86"/>
      <c r="AEI3" s="86"/>
      <c r="AEJ3" s="86"/>
      <c r="AEK3" s="86"/>
      <c r="AEL3" s="86"/>
      <c r="AEM3" s="86"/>
      <c r="AEN3" s="86"/>
      <c r="AEO3" s="86"/>
      <c r="AEP3" s="86"/>
      <c r="AEQ3" s="86"/>
      <c r="AER3" s="86"/>
      <c r="AES3" s="86"/>
      <c r="AET3" s="86"/>
      <c r="AEU3" s="86"/>
      <c r="AEV3" s="86"/>
      <c r="AEW3" s="86"/>
      <c r="AEX3" s="86"/>
      <c r="AEY3" s="86"/>
      <c r="AEZ3" s="86"/>
      <c r="AFA3" s="86"/>
      <c r="AFB3" s="86"/>
      <c r="AFC3" s="86"/>
      <c r="AFD3" s="86"/>
      <c r="AFE3" s="86"/>
      <c r="AFF3" s="86"/>
      <c r="AFG3" s="86"/>
      <c r="AFH3" s="86"/>
      <c r="AFI3" s="86"/>
      <c r="AFJ3" s="86"/>
      <c r="AFK3" s="86"/>
      <c r="AFL3" s="86"/>
      <c r="AFM3" s="86"/>
      <c r="AFN3" s="86"/>
      <c r="AFO3" s="86"/>
      <c r="AFP3" s="86"/>
      <c r="AFQ3" s="86"/>
      <c r="AFR3" s="86"/>
      <c r="AFS3" s="86"/>
      <c r="AFT3" s="86"/>
      <c r="AFU3" s="86"/>
      <c r="AFV3" s="86"/>
      <c r="AFW3" s="86"/>
      <c r="AFX3" s="86"/>
      <c r="AFY3" s="86"/>
      <c r="AFZ3" s="86"/>
      <c r="AGA3" s="86"/>
      <c r="AGB3" s="86"/>
      <c r="AGC3" s="86"/>
      <c r="AGD3" s="86"/>
      <c r="AGE3" s="86"/>
      <c r="AGF3" s="86"/>
      <c r="AGG3" s="86"/>
      <c r="AGH3" s="86"/>
      <c r="AGI3" s="86"/>
      <c r="AGJ3" s="86"/>
      <c r="AGK3" s="86"/>
      <c r="AGL3" s="86"/>
      <c r="AGM3" s="86"/>
      <c r="AGN3" s="86"/>
      <c r="AGO3" s="86"/>
      <c r="AGP3" s="86"/>
      <c r="AGQ3" s="86"/>
      <c r="AGR3" s="86"/>
      <c r="AGS3" s="86"/>
      <c r="AGT3" s="86"/>
      <c r="AGU3" s="86"/>
      <c r="AGV3" s="86"/>
      <c r="AGW3" s="86"/>
      <c r="AGX3" s="86"/>
      <c r="AGY3" s="86"/>
      <c r="AGZ3" s="86"/>
      <c r="AHA3" s="86"/>
      <c r="AHB3" s="86"/>
      <c r="AHC3" s="86"/>
      <c r="AHD3" s="86"/>
      <c r="AHE3" s="86"/>
      <c r="AHF3" s="86"/>
      <c r="AHG3" s="86"/>
      <c r="AHH3" s="86"/>
      <c r="AHI3" s="86"/>
      <c r="AHJ3" s="86"/>
      <c r="AHK3" s="86"/>
      <c r="AHL3" s="86"/>
      <c r="AHM3" s="86"/>
      <c r="AHN3" s="86"/>
      <c r="AHO3" s="86"/>
      <c r="AHP3" s="86"/>
      <c r="AHQ3" s="86"/>
      <c r="AHR3" s="86"/>
      <c r="AHS3" s="86"/>
      <c r="AHT3" s="86"/>
      <c r="AHU3" s="86"/>
      <c r="AHV3" s="86"/>
      <c r="AHW3" s="86"/>
      <c r="AHX3" s="86"/>
      <c r="AHY3" s="86"/>
      <c r="AHZ3" s="86"/>
      <c r="AIA3" s="86"/>
      <c r="AIB3" s="86"/>
      <c r="AIC3" s="86"/>
      <c r="AID3" s="86"/>
      <c r="AIE3" s="86"/>
      <c r="AIF3" s="86"/>
      <c r="AIG3" s="86"/>
      <c r="AIH3" s="86"/>
      <c r="AII3" s="86"/>
      <c r="AIJ3" s="86"/>
      <c r="AIK3" s="86"/>
      <c r="AIL3" s="86"/>
      <c r="AIM3" s="86"/>
      <c r="AIN3" s="86"/>
      <c r="AIO3" s="86"/>
      <c r="AIP3" s="86"/>
      <c r="AIQ3" s="86"/>
      <c r="AIR3" s="86"/>
      <c r="AIS3" s="86"/>
      <c r="AIT3" s="86"/>
      <c r="AIU3" s="86"/>
      <c r="AIV3" s="86"/>
      <c r="AIW3" s="86"/>
      <c r="AIX3" s="86"/>
      <c r="AIY3" s="86"/>
      <c r="AIZ3" s="86"/>
      <c r="AJA3" s="86"/>
      <c r="AJB3" s="86"/>
      <c r="AJC3" s="86"/>
      <c r="AJD3" s="86"/>
      <c r="AJE3" s="86"/>
      <c r="AJF3" s="86"/>
      <c r="AJG3" s="86"/>
      <c r="AJH3" s="86"/>
      <c r="AJI3" s="86"/>
      <c r="AJJ3" s="86"/>
      <c r="AJK3" s="86"/>
      <c r="AJL3" s="86"/>
      <c r="AJM3" s="86"/>
      <c r="AJN3" s="86"/>
      <c r="AJO3" s="86"/>
      <c r="AJP3" s="86"/>
      <c r="AJQ3" s="86"/>
      <c r="AJR3" s="86"/>
      <c r="AJS3" s="86"/>
      <c r="AJT3" s="86"/>
      <c r="AJU3" s="86"/>
      <c r="AJV3" s="86"/>
      <c r="AJW3" s="86"/>
      <c r="AJX3" s="86"/>
      <c r="AJY3" s="86"/>
      <c r="AJZ3" s="86"/>
      <c r="AKA3" s="86"/>
      <c r="AKB3" s="86"/>
      <c r="AKC3" s="86"/>
      <c r="AKD3" s="86"/>
      <c r="AKE3" s="86"/>
      <c r="AKF3" s="86"/>
      <c r="AKG3" s="86"/>
      <c r="AKH3" s="86"/>
      <c r="AKI3" s="86"/>
      <c r="AKJ3" s="86"/>
      <c r="AKK3" s="86"/>
      <c r="AKL3" s="86"/>
      <c r="AKM3" s="86"/>
      <c r="AKN3" s="86"/>
      <c r="AKO3" s="86"/>
      <c r="AKP3" s="86"/>
      <c r="AKQ3" s="86"/>
      <c r="AKR3" s="86"/>
      <c r="AKS3" s="86"/>
      <c r="AKT3" s="86"/>
      <c r="AKU3" s="86"/>
      <c r="AKV3" s="86"/>
      <c r="AKW3" s="86"/>
    </row>
    <row r="4" spans="1:985" ht="22.15" customHeight="1" x14ac:dyDescent="0.25">
      <c r="A4" s="340" t="s">
        <v>245</v>
      </c>
      <c r="B4" s="337"/>
      <c r="C4" s="337"/>
      <c r="D4" s="337"/>
      <c r="E4" s="337"/>
      <c r="F4" s="337"/>
      <c r="G4" s="337"/>
      <c r="H4" s="337"/>
      <c r="I4" s="337"/>
      <c r="J4" s="337"/>
      <c r="K4" s="289"/>
      <c r="L4" s="289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  <c r="IW4" s="86"/>
      <c r="IX4" s="86"/>
      <c r="IY4" s="86"/>
      <c r="IZ4" s="86"/>
      <c r="JA4" s="86"/>
      <c r="JB4" s="86"/>
      <c r="JC4" s="86"/>
      <c r="JD4" s="86"/>
      <c r="JE4" s="86"/>
      <c r="JF4" s="86"/>
      <c r="JG4" s="86"/>
      <c r="JH4" s="86"/>
      <c r="JI4" s="86"/>
      <c r="JJ4" s="86"/>
      <c r="JK4" s="86"/>
      <c r="JL4" s="86"/>
      <c r="JM4" s="86"/>
      <c r="JN4" s="86"/>
      <c r="JO4" s="86"/>
      <c r="JP4" s="86"/>
      <c r="JQ4" s="86"/>
      <c r="JR4" s="86"/>
      <c r="JS4" s="86"/>
      <c r="JT4" s="86"/>
      <c r="JU4" s="86"/>
      <c r="JV4" s="86"/>
      <c r="JW4" s="86"/>
      <c r="JX4" s="86"/>
      <c r="JY4" s="86"/>
      <c r="JZ4" s="86"/>
      <c r="KA4" s="86"/>
      <c r="KB4" s="86"/>
      <c r="KC4" s="86"/>
      <c r="KD4" s="86"/>
      <c r="KE4" s="86"/>
      <c r="KF4" s="86"/>
      <c r="KG4" s="86"/>
      <c r="KH4" s="86"/>
      <c r="KI4" s="86"/>
      <c r="KJ4" s="86"/>
      <c r="KK4" s="86"/>
      <c r="KL4" s="86"/>
      <c r="KM4" s="86"/>
      <c r="KN4" s="86"/>
      <c r="KO4" s="86"/>
      <c r="KP4" s="86"/>
      <c r="KQ4" s="86"/>
      <c r="KR4" s="86"/>
      <c r="KS4" s="86"/>
      <c r="KT4" s="86"/>
      <c r="KU4" s="86"/>
      <c r="KV4" s="86"/>
      <c r="KW4" s="86"/>
      <c r="KX4" s="86"/>
      <c r="KY4" s="86"/>
      <c r="KZ4" s="86"/>
      <c r="LA4" s="86"/>
      <c r="LB4" s="86"/>
      <c r="LC4" s="86"/>
      <c r="LD4" s="86"/>
      <c r="LE4" s="86"/>
      <c r="LF4" s="86"/>
      <c r="LG4" s="86"/>
      <c r="LH4" s="86"/>
      <c r="LI4" s="86"/>
      <c r="LJ4" s="86"/>
      <c r="LK4" s="86"/>
      <c r="LL4" s="86"/>
      <c r="LM4" s="86"/>
      <c r="LN4" s="86"/>
      <c r="LO4" s="86"/>
      <c r="LP4" s="86"/>
      <c r="LQ4" s="86"/>
      <c r="LR4" s="86"/>
      <c r="LS4" s="86"/>
      <c r="LT4" s="86"/>
      <c r="LU4" s="86"/>
      <c r="LV4" s="86"/>
      <c r="LW4" s="86"/>
      <c r="LX4" s="86"/>
      <c r="LY4" s="86"/>
      <c r="LZ4" s="86"/>
      <c r="MA4" s="86"/>
      <c r="MB4" s="86"/>
      <c r="MC4" s="86"/>
      <c r="MD4" s="86"/>
      <c r="ME4" s="86"/>
      <c r="MF4" s="86"/>
      <c r="MG4" s="86"/>
      <c r="MH4" s="86"/>
      <c r="MI4" s="86"/>
      <c r="MJ4" s="86"/>
      <c r="MK4" s="86"/>
      <c r="ML4" s="86"/>
      <c r="MM4" s="86"/>
      <c r="MN4" s="86"/>
      <c r="MO4" s="86"/>
      <c r="MP4" s="86"/>
      <c r="MQ4" s="86"/>
      <c r="MR4" s="86"/>
      <c r="MS4" s="86"/>
      <c r="MT4" s="86"/>
      <c r="MU4" s="86"/>
      <c r="MV4" s="86"/>
      <c r="MW4" s="86"/>
      <c r="MX4" s="86"/>
      <c r="MY4" s="86"/>
      <c r="MZ4" s="86"/>
      <c r="NA4" s="86"/>
      <c r="NB4" s="86"/>
      <c r="NC4" s="86"/>
      <c r="ND4" s="86"/>
      <c r="NE4" s="86"/>
      <c r="NF4" s="86"/>
      <c r="NG4" s="86"/>
      <c r="NH4" s="86"/>
      <c r="NI4" s="86"/>
      <c r="NJ4" s="86"/>
      <c r="NK4" s="86"/>
      <c r="NL4" s="86"/>
      <c r="NM4" s="86"/>
      <c r="NN4" s="86"/>
      <c r="NO4" s="86"/>
      <c r="NP4" s="86"/>
      <c r="NQ4" s="86"/>
      <c r="NR4" s="86"/>
      <c r="NS4" s="86"/>
      <c r="NT4" s="86"/>
      <c r="NU4" s="86"/>
      <c r="NV4" s="86"/>
      <c r="NW4" s="86"/>
      <c r="NX4" s="86"/>
      <c r="NY4" s="86"/>
      <c r="NZ4" s="86"/>
      <c r="OA4" s="86"/>
      <c r="OB4" s="86"/>
      <c r="OC4" s="86"/>
      <c r="OD4" s="86"/>
      <c r="OE4" s="86"/>
      <c r="OF4" s="86"/>
      <c r="OG4" s="86"/>
      <c r="OH4" s="86"/>
      <c r="OI4" s="86"/>
      <c r="OJ4" s="86"/>
      <c r="OK4" s="86"/>
      <c r="OL4" s="86"/>
      <c r="OM4" s="86"/>
      <c r="ON4" s="86"/>
      <c r="OO4" s="86"/>
      <c r="OP4" s="86"/>
      <c r="OQ4" s="86"/>
      <c r="OR4" s="86"/>
      <c r="OS4" s="86"/>
      <c r="OT4" s="86"/>
      <c r="OU4" s="86"/>
      <c r="OV4" s="86"/>
      <c r="OW4" s="86"/>
      <c r="OX4" s="86"/>
      <c r="OY4" s="86"/>
      <c r="OZ4" s="86"/>
      <c r="PA4" s="86"/>
      <c r="PB4" s="86"/>
      <c r="PC4" s="86"/>
      <c r="PD4" s="86"/>
      <c r="PE4" s="86"/>
      <c r="PF4" s="86"/>
      <c r="PG4" s="86"/>
      <c r="PH4" s="86"/>
      <c r="PI4" s="86"/>
      <c r="PJ4" s="86"/>
      <c r="PK4" s="86"/>
      <c r="PL4" s="86"/>
      <c r="PM4" s="86"/>
      <c r="PN4" s="86"/>
      <c r="PO4" s="86"/>
      <c r="PP4" s="86"/>
      <c r="PQ4" s="86"/>
      <c r="PR4" s="86"/>
      <c r="PS4" s="86"/>
      <c r="PT4" s="86"/>
      <c r="PU4" s="86"/>
      <c r="PV4" s="86"/>
      <c r="PW4" s="86"/>
      <c r="PX4" s="86"/>
      <c r="PY4" s="86"/>
      <c r="PZ4" s="86"/>
      <c r="QA4" s="86"/>
      <c r="QB4" s="86"/>
      <c r="QC4" s="86"/>
      <c r="QD4" s="86"/>
      <c r="QE4" s="86"/>
      <c r="QF4" s="86"/>
      <c r="QG4" s="86"/>
      <c r="QH4" s="86"/>
      <c r="QI4" s="86"/>
      <c r="QJ4" s="86"/>
      <c r="QK4" s="86"/>
      <c r="QL4" s="86"/>
      <c r="QM4" s="86"/>
      <c r="QN4" s="86"/>
      <c r="QO4" s="86"/>
      <c r="QP4" s="86"/>
      <c r="QQ4" s="86"/>
      <c r="QR4" s="86"/>
      <c r="QS4" s="86"/>
      <c r="QT4" s="86"/>
      <c r="QU4" s="86"/>
      <c r="QV4" s="86"/>
      <c r="QW4" s="86"/>
      <c r="QX4" s="86"/>
      <c r="QY4" s="86"/>
      <c r="QZ4" s="86"/>
      <c r="RA4" s="86"/>
      <c r="RB4" s="86"/>
      <c r="RC4" s="86"/>
      <c r="RD4" s="86"/>
      <c r="RE4" s="86"/>
      <c r="RF4" s="86"/>
      <c r="RG4" s="86"/>
      <c r="RH4" s="86"/>
      <c r="RI4" s="86"/>
      <c r="RJ4" s="86"/>
      <c r="RK4" s="86"/>
      <c r="RL4" s="86"/>
      <c r="RM4" s="86"/>
      <c r="RN4" s="86"/>
      <c r="RO4" s="86"/>
      <c r="RP4" s="86"/>
      <c r="RQ4" s="86"/>
      <c r="RR4" s="86"/>
      <c r="RS4" s="86"/>
      <c r="RT4" s="86"/>
      <c r="RU4" s="86"/>
      <c r="RV4" s="86"/>
      <c r="RW4" s="86"/>
      <c r="RX4" s="86"/>
      <c r="RY4" s="86"/>
      <c r="RZ4" s="86"/>
      <c r="SA4" s="86"/>
      <c r="SB4" s="86"/>
      <c r="SC4" s="86"/>
      <c r="SD4" s="86"/>
      <c r="SE4" s="86"/>
      <c r="SF4" s="86"/>
      <c r="SG4" s="86"/>
      <c r="SH4" s="86"/>
      <c r="SI4" s="86"/>
      <c r="SJ4" s="86"/>
      <c r="SK4" s="86"/>
      <c r="SL4" s="86"/>
      <c r="SM4" s="86"/>
      <c r="SN4" s="86"/>
      <c r="SO4" s="86"/>
      <c r="SP4" s="86"/>
      <c r="SQ4" s="86"/>
      <c r="SR4" s="86"/>
      <c r="SS4" s="86"/>
      <c r="ST4" s="86"/>
      <c r="SU4" s="86"/>
      <c r="SV4" s="86"/>
      <c r="SW4" s="86"/>
      <c r="SX4" s="86"/>
      <c r="SY4" s="86"/>
      <c r="SZ4" s="86"/>
      <c r="TA4" s="86"/>
      <c r="TB4" s="86"/>
      <c r="TC4" s="86"/>
      <c r="TD4" s="86"/>
      <c r="TE4" s="86"/>
      <c r="TF4" s="86"/>
      <c r="TG4" s="86"/>
      <c r="TH4" s="86"/>
      <c r="TI4" s="86"/>
      <c r="TJ4" s="86"/>
      <c r="TK4" s="86"/>
      <c r="TL4" s="86"/>
      <c r="TM4" s="86"/>
      <c r="TN4" s="86"/>
      <c r="TO4" s="86"/>
      <c r="TP4" s="86"/>
      <c r="TQ4" s="86"/>
      <c r="TR4" s="86"/>
      <c r="TS4" s="86"/>
      <c r="TT4" s="86"/>
      <c r="TU4" s="86"/>
      <c r="TV4" s="86"/>
      <c r="TW4" s="86"/>
      <c r="TX4" s="86"/>
      <c r="TY4" s="86"/>
      <c r="TZ4" s="86"/>
      <c r="UA4" s="86"/>
      <c r="UB4" s="86"/>
      <c r="UC4" s="86"/>
      <c r="UD4" s="86"/>
      <c r="UE4" s="86"/>
      <c r="UF4" s="86"/>
      <c r="UG4" s="86"/>
      <c r="UH4" s="86"/>
      <c r="UI4" s="86"/>
      <c r="UJ4" s="86"/>
      <c r="UK4" s="86"/>
      <c r="UL4" s="86"/>
      <c r="UM4" s="86"/>
      <c r="UN4" s="86"/>
      <c r="UO4" s="86"/>
      <c r="UP4" s="86"/>
      <c r="UQ4" s="86"/>
      <c r="UR4" s="86"/>
      <c r="US4" s="86"/>
      <c r="UT4" s="86"/>
      <c r="UU4" s="86"/>
      <c r="UV4" s="86"/>
      <c r="UW4" s="86"/>
      <c r="UX4" s="86"/>
      <c r="UY4" s="86"/>
      <c r="UZ4" s="86"/>
      <c r="VA4" s="86"/>
      <c r="VB4" s="86"/>
      <c r="VC4" s="86"/>
      <c r="VD4" s="86"/>
      <c r="VE4" s="86"/>
      <c r="VF4" s="86"/>
      <c r="VG4" s="86"/>
      <c r="VH4" s="86"/>
      <c r="VI4" s="86"/>
      <c r="VJ4" s="86"/>
      <c r="VK4" s="86"/>
      <c r="VL4" s="86"/>
      <c r="VM4" s="86"/>
      <c r="VN4" s="86"/>
      <c r="VO4" s="86"/>
      <c r="VP4" s="86"/>
      <c r="VQ4" s="86"/>
      <c r="VR4" s="86"/>
      <c r="VS4" s="86"/>
      <c r="VT4" s="86"/>
      <c r="VU4" s="86"/>
      <c r="VV4" s="86"/>
      <c r="VW4" s="86"/>
      <c r="VX4" s="86"/>
      <c r="VY4" s="86"/>
      <c r="VZ4" s="86"/>
      <c r="WA4" s="86"/>
      <c r="WB4" s="86"/>
      <c r="WC4" s="86"/>
      <c r="WD4" s="86"/>
      <c r="WE4" s="86"/>
      <c r="WF4" s="86"/>
      <c r="WG4" s="86"/>
      <c r="WH4" s="86"/>
      <c r="WI4" s="86"/>
      <c r="WJ4" s="86"/>
      <c r="WK4" s="86"/>
      <c r="WL4" s="86"/>
      <c r="WM4" s="86"/>
      <c r="WN4" s="86"/>
      <c r="WO4" s="86"/>
      <c r="WP4" s="86"/>
      <c r="WQ4" s="86"/>
      <c r="WR4" s="86"/>
      <c r="WS4" s="86"/>
      <c r="WT4" s="86"/>
      <c r="WU4" s="86"/>
      <c r="WV4" s="86"/>
      <c r="WW4" s="86"/>
      <c r="WX4" s="86"/>
      <c r="WY4" s="86"/>
      <c r="WZ4" s="86"/>
      <c r="XA4" s="86"/>
      <c r="XB4" s="86"/>
      <c r="XC4" s="86"/>
      <c r="XD4" s="86"/>
      <c r="XE4" s="86"/>
      <c r="XF4" s="86"/>
      <c r="XG4" s="86"/>
      <c r="XH4" s="86"/>
      <c r="XI4" s="86"/>
      <c r="XJ4" s="86"/>
      <c r="XK4" s="86"/>
      <c r="XL4" s="86"/>
      <c r="XM4" s="86"/>
      <c r="XN4" s="86"/>
      <c r="XO4" s="86"/>
      <c r="XP4" s="86"/>
      <c r="XQ4" s="86"/>
      <c r="XR4" s="86"/>
      <c r="XS4" s="86"/>
      <c r="XT4" s="86"/>
      <c r="XU4" s="86"/>
      <c r="XV4" s="86"/>
      <c r="XW4" s="86"/>
      <c r="XX4" s="86"/>
      <c r="XY4" s="86"/>
      <c r="XZ4" s="86"/>
      <c r="YA4" s="86"/>
      <c r="YB4" s="86"/>
      <c r="YC4" s="86"/>
      <c r="YD4" s="86"/>
      <c r="YE4" s="86"/>
      <c r="YF4" s="86"/>
      <c r="YG4" s="86"/>
      <c r="YH4" s="86"/>
      <c r="YI4" s="86"/>
      <c r="YJ4" s="86"/>
      <c r="YK4" s="86"/>
      <c r="YL4" s="86"/>
      <c r="YM4" s="86"/>
      <c r="YN4" s="86"/>
      <c r="YO4" s="86"/>
      <c r="YP4" s="86"/>
      <c r="YQ4" s="86"/>
      <c r="YR4" s="86"/>
      <c r="YS4" s="86"/>
      <c r="YT4" s="86"/>
      <c r="YU4" s="86"/>
      <c r="YV4" s="86"/>
      <c r="YW4" s="86"/>
      <c r="YX4" s="86"/>
      <c r="YY4" s="86"/>
      <c r="YZ4" s="86"/>
      <c r="ZA4" s="86"/>
      <c r="ZB4" s="86"/>
      <c r="ZC4" s="86"/>
      <c r="ZD4" s="86"/>
      <c r="ZE4" s="86"/>
      <c r="ZF4" s="86"/>
      <c r="ZG4" s="86"/>
      <c r="ZH4" s="86"/>
      <c r="ZI4" s="86"/>
      <c r="ZJ4" s="86"/>
      <c r="ZK4" s="86"/>
      <c r="ZL4" s="86"/>
      <c r="ZM4" s="86"/>
      <c r="ZN4" s="86"/>
      <c r="ZO4" s="86"/>
      <c r="ZP4" s="86"/>
      <c r="ZQ4" s="86"/>
      <c r="ZR4" s="86"/>
      <c r="ZS4" s="86"/>
      <c r="ZT4" s="86"/>
      <c r="ZU4" s="86"/>
      <c r="ZV4" s="86"/>
      <c r="ZW4" s="86"/>
      <c r="ZX4" s="86"/>
      <c r="ZY4" s="86"/>
      <c r="ZZ4" s="86"/>
      <c r="AAA4" s="86"/>
      <c r="AAB4" s="86"/>
      <c r="AAC4" s="86"/>
      <c r="AAD4" s="86"/>
      <c r="AAE4" s="86"/>
      <c r="AAF4" s="86"/>
      <c r="AAG4" s="86"/>
      <c r="AAH4" s="86"/>
      <c r="AAI4" s="86"/>
      <c r="AAJ4" s="86"/>
      <c r="AAK4" s="86"/>
      <c r="AAL4" s="86"/>
      <c r="AAM4" s="86"/>
      <c r="AAN4" s="86"/>
      <c r="AAO4" s="86"/>
      <c r="AAP4" s="86"/>
      <c r="AAQ4" s="86"/>
      <c r="AAR4" s="86"/>
      <c r="AAS4" s="86"/>
      <c r="AAT4" s="86"/>
      <c r="AAU4" s="86"/>
      <c r="AAV4" s="86"/>
      <c r="AAW4" s="86"/>
      <c r="AAX4" s="86"/>
      <c r="AAY4" s="86"/>
      <c r="AAZ4" s="86"/>
      <c r="ABA4" s="86"/>
      <c r="ABB4" s="86"/>
      <c r="ABC4" s="86"/>
      <c r="ABD4" s="86"/>
      <c r="ABE4" s="86"/>
      <c r="ABF4" s="86"/>
      <c r="ABG4" s="86"/>
      <c r="ABH4" s="86"/>
      <c r="ABI4" s="86"/>
      <c r="ABJ4" s="86"/>
      <c r="ABK4" s="86"/>
      <c r="ABL4" s="86"/>
      <c r="ABM4" s="86"/>
      <c r="ABN4" s="86"/>
      <c r="ABO4" s="86"/>
      <c r="ABP4" s="86"/>
      <c r="ABQ4" s="86"/>
      <c r="ABR4" s="86"/>
      <c r="ABS4" s="86"/>
      <c r="ABT4" s="86"/>
      <c r="ABU4" s="86"/>
      <c r="ABV4" s="86"/>
      <c r="ABW4" s="86"/>
      <c r="ABX4" s="86"/>
      <c r="ABY4" s="86"/>
      <c r="ABZ4" s="86"/>
      <c r="ACA4" s="86"/>
      <c r="ACB4" s="86"/>
      <c r="ACC4" s="86"/>
      <c r="ACD4" s="86"/>
      <c r="ACE4" s="86"/>
      <c r="ACF4" s="86"/>
      <c r="ACG4" s="86"/>
      <c r="ACH4" s="86"/>
      <c r="ACI4" s="86"/>
      <c r="ACJ4" s="86"/>
      <c r="ACK4" s="86"/>
      <c r="ACL4" s="86"/>
      <c r="ACM4" s="86"/>
      <c r="ACN4" s="86"/>
      <c r="ACO4" s="86"/>
      <c r="ACP4" s="86"/>
      <c r="ACQ4" s="86"/>
      <c r="ACR4" s="86"/>
      <c r="ACS4" s="86"/>
      <c r="ACT4" s="86"/>
      <c r="ACU4" s="86"/>
      <c r="ACV4" s="86"/>
      <c r="ACW4" s="86"/>
      <c r="ACX4" s="86"/>
      <c r="ACY4" s="86"/>
      <c r="ACZ4" s="86"/>
      <c r="ADA4" s="86"/>
      <c r="ADB4" s="86"/>
      <c r="ADC4" s="86"/>
      <c r="ADD4" s="86"/>
      <c r="ADE4" s="86"/>
      <c r="ADF4" s="86"/>
      <c r="ADG4" s="86"/>
      <c r="ADH4" s="86"/>
      <c r="ADI4" s="86"/>
      <c r="ADJ4" s="86"/>
      <c r="ADK4" s="86"/>
      <c r="ADL4" s="86"/>
      <c r="ADM4" s="86"/>
      <c r="ADN4" s="86"/>
      <c r="ADO4" s="86"/>
      <c r="ADP4" s="86"/>
      <c r="ADQ4" s="86"/>
      <c r="ADR4" s="86"/>
      <c r="ADS4" s="86"/>
      <c r="ADT4" s="86"/>
      <c r="ADU4" s="86"/>
      <c r="ADV4" s="86"/>
      <c r="ADW4" s="86"/>
      <c r="ADX4" s="86"/>
      <c r="ADY4" s="86"/>
      <c r="ADZ4" s="86"/>
      <c r="AEA4" s="86"/>
      <c r="AEB4" s="86"/>
      <c r="AEC4" s="86"/>
      <c r="AED4" s="86"/>
      <c r="AEE4" s="86"/>
      <c r="AEF4" s="86"/>
      <c r="AEG4" s="86"/>
      <c r="AEH4" s="86"/>
      <c r="AEI4" s="86"/>
      <c r="AEJ4" s="86"/>
      <c r="AEK4" s="86"/>
      <c r="AEL4" s="86"/>
      <c r="AEM4" s="86"/>
      <c r="AEN4" s="86"/>
      <c r="AEO4" s="86"/>
      <c r="AEP4" s="86"/>
      <c r="AEQ4" s="86"/>
      <c r="AER4" s="86"/>
      <c r="AES4" s="86"/>
      <c r="AET4" s="86"/>
      <c r="AEU4" s="86"/>
      <c r="AEV4" s="86"/>
      <c r="AEW4" s="86"/>
      <c r="AEX4" s="86"/>
      <c r="AEY4" s="86"/>
      <c r="AEZ4" s="86"/>
      <c r="AFA4" s="86"/>
      <c r="AFB4" s="86"/>
      <c r="AFC4" s="86"/>
      <c r="AFD4" s="86"/>
      <c r="AFE4" s="86"/>
      <c r="AFF4" s="86"/>
      <c r="AFG4" s="86"/>
      <c r="AFH4" s="86"/>
      <c r="AFI4" s="86"/>
      <c r="AFJ4" s="86"/>
      <c r="AFK4" s="86"/>
      <c r="AFL4" s="86"/>
      <c r="AFM4" s="86"/>
      <c r="AFN4" s="86"/>
      <c r="AFO4" s="86"/>
      <c r="AFP4" s="86"/>
      <c r="AFQ4" s="86"/>
      <c r="AFR4" s="86"/>
      <c r="AFS4" s="86"/>
      <c r="AFT4" s="86"/>
      <c r="AFU4" s="86"/>
      <c r="AFV4" s="86"/>
      <c r="AFW4" s="86"/>
      <c r="AFX4" s="86"/>
      <c r="AFY4" s="86"/>
      <c r="AFZ4" s="86"/>
      <c r="AGA4" s="86"/>
      <c r="AGB4" s="86"/>
      <c r="AGC4" s="86"/>
      <c r="AGD4" s="86"/>
      <c r="AGE4" s="86"/>
      <c r="AGF4" s="86"/>
      <c r="AGG4" s="86"/>
      <c r="AGH4" s="86"/>
      <c r="AGI4" s="86"/>
      <c r="AGJ4" s="86"/>
      <c r="AGK4" s="86"/>
      <c r="AGL4" s="86"/>
      <c r="AGM4" s="86"/>
      <c r="AGN4" s="86"/>
      <c r="AGO4" s="86"/>
      <c r="AGP4" s="86"/>
      <c r="AGQ4" s="86"/>
      <c r="AGR4" s="86"/>
      <c r="AGS4" s="86"/>
      <c r="AGT4" s="86"/>
      <c r="AGU4" s="86"/>
      <c r="AGV4" s="86"/>
      <c r="AGW4" s="86"/>
      <c r="AGX4" s="86"/>
      <c r="AGY4" s="86"/>
      <c r="AGZ4" s="86"/>
      <c r="AHA4" s="86"/>
      <c r="AHB4" s="86"/>
      <c r="AHC4" s="86"/>
      <c r="AHD4" s="86"/>
      <c r="AHE4" s="86"/>
      <c r="AHF4" s="86"/>
      <c r="AHG4" s="86"/>
      <c r="AHH4" s="86"/>
      <c r="AHI4" s="86"/>
      <c r="AHJ4" s="86"/>
      <c r="AHK4" s="86"/>
      <c r="AHL4" s="86"/>
      <c r="AHM4" s="86"/>
      <c r="AHN4" s="86"/>
      <c r="AHO4" s="86"/>
      <c r="AHP4" s="86"/>
      <c r="AHQ4" s="86"/>
      <c r="AHR4" s="86"/>
      <c r="AHS4" s="86"/>
      <c r="AHT4" s="86"/>
      <c r="AHU4" s="86"/>
      <c r="AHV4" s="86"/>
      <c r="AHW4" s="86"/>
      <c r="AHX4" s="86"/>
      <c r="AHY4" s="86"/>
      <c r="AHZ4" s="86"/>
      <c r="AIA4" s="86"/>
      <c r="AIB4" s="86"/>
      <c r="AIC4" s="86"/>
      <c r="AID4" s="86"/>
      <c r="AIE4" s="86"/>
      <c r="AIF4" s="86"/>
      <c r="AIG4" s="86"/>
      <c r="AIH4" s="86"/>
      <c r="AII4" s="86"/>
      <c r="AIJ4" s="86"/>
      <c r="AIK4" s="86"/>
      <c r="AIL4" s="86"/>
      <c r="AIM4" s="86"/>
      <c r="AIN4" s="86"/>
      <c r="AIO4" s="86"/>
      <c r="AIP4" s="86"/>
      <c r="AIQ4" s="86"/>
      <c r="AIR4" s="86"/>
      <c r="AIS4" s="86"/>
      <c r="AIT4" s="86"/>
      <c r="AIU4" s="86"/>
      <c r="AIV4" s="86"/>
      <c r="AIW4" s="86"/>
      <c r="AIX4" s="86"/>
      <c r="AIY4" s="86"/>
      <c r="AIZ4" s="86"/>
      <c r="AJA4" s="86"/>
      <c r="AJB4" s="86"/>
      <c r="AJC4" s="86"/>
      <c r="AJD4" s="86"/>
      <c r="AJE4" s="86"/>
      <c r="AJF4" s="86"/>
      <c r="AJG4" s="86"/>
      <c r="AJH4" s="86"/>
      <c r="AJI4" s="86"/>
      <c r="AJJ4" s="86"/>
      <c r="AJK4" s="86"/>
      <c r="AJL4" s="86"/>
      <c r="AJM4" s="86"/>
      <c r="AJN4" s="86"/>
      <c r="AJO4" s="86"/>
      <c r="AJP4" s="86"/>
      <c r="AJQ4" s="86"/>
      <c r="AJR4" s="86"/>
      <c r="AJS4" s="86"/>
      <c r="AJT4" s="86"/>
      <c r="AJU4" s="86"/>
      <c r="AJV4" s="86"/>
      <c r="AJW4" s="86"/>
      <c r="AJX4" s="86"/>
      <c r="AJY4" s="86"/>
      <c r="AJZ4" s="86"/>
      <c r="AKA4" s="86"/>
      <c r="AKB4" s="86"/>
      <c r="AKC4" s="86"/>
      <c r="AKD4" s="86"/>
      <c r="AKE4" s="86"/>
      <c r="AKF4" s="86"/>
      <c r="AKG4" s="86"/>
      <c r="AKH4" s="86"/>
      <c r="AKI4" s="86"/>
      <c r="AKJ4" s="86"/>
      <c r="AKK4" s="86"/>
      <c r="AKL4" s="86"/>
      <c r="AKM4" s="86"/>
      <c r="AKN4" s="86"/>
      <c r="AKO4" s="86"/>
      <c r="AKP4" s="86"/>
      <c r="AKQ4" s="86"/>
      <c r="AKR4" s="86"/>
      <c r="AKS4" s="86"/>
      <c r="AKT4" s="86"/>
      <c r="AKU4" s="86"/>
      <c r="AKV4" s="86"/>
      <c r="AKW4" s="86"/>
    </row>
    <row r="5" spans="1:985" ht="22.15" customHeight="1" x14ac:dyDescent="0.25">
      <c r="A5" s="318" t="s">
        <v>185</v>
      </c>
      <c r="B5" s="319" t="s">
        <v>109</v>
      </c>
      <c r="C5" s="320" t="s">
        <v>206</v>
      </c>
      <c r="D5" s="320"/>
      <c r="E5" s="320"/>
      <c r="F5" s="320"/>
      <c r="G5" s="342" t="s">
        <v>367</v>
      </c>
      <c r="H5" s="333" t="s">
        <v>330</v>
      </c>
      <c r="I5" s="334"/>
      <c r="J5" s="335"/>
      <c r="K5" s="333" t="s">
        <v>330</v>
      </c>
      <c r="L5" s="335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6"/>
      <c r="KO5" s="86"/>
      <c r="KP5" s="86"/>
      <c r="KQ5" s="86"/>
      <c r="KR5" s="86"/>
      <c r="KS5" s="86"/>
      <c r="KT5" s="86"/>
      <c r="KU5" s="86"/>
      <c r="KV5" s="86"/>
      <c r="KW5" s="86"/>
      <c r="KX5" s="86"/>
      <c r="KY5" s="86"/>
      <c r="KZ5" s="86"/>
      <c r="LA5" s="86"/>
      <c r="LB5" s="86"/>
      <c r="LC5" s="86"/>
      <c r="LD5" s="86"/>
      <c r="LE5" s="86"/>
      <c r="LF5" s="86"/>
      <c r="LG5" s="86"/>
      <c r="LH5" s="86"/>
      <c r="LI5" s="86"/>
      <c r="LJ5" s="86"/>
      <c r="LK5" s="86"/>
      <c r="LL5" s="86"/>
      <c r="LM5" s="86"/>
      <c r="LN5" s="86"/>
      <c r="LO5" s="86"/>
      <c r="LP5" s="86"/>
      <c r="LQ5" s="86"/>
      <c r="LR5" s="86"/>
      <c r="LS5" s="86"/>
      <c r="LT5" s="86"/>
      <c r="LU5" s="86"/>
      <c r="LV5" s="86"/>
      <c r="LW5" s="86"/>
      <c r="LX5" s="86"/>
      <c r="LY5" s="86"/>
      <c r="LZ5" s="86"/>
      <c r="MA5" s="86"/>
      <c r="MB5" s="86"/>
      <c r="MC5" s="86"/>
      <c r="MD5" s="86"/>
      <c r="ME5" s="86"/>
      <c r="MF5" s="86"/>
      <c r="MG5" s="86"/>
      <c r="MH5" s="86"/>
      <c r="MI5" s="86"/>
      <c r="MJ5" s="86"/>
      <c r="MK5" s="86"/>
      <c r="ML5" s="86"/>
      <c r="MM5" s="86"/>
      <c r="MN5" s="86"/>
      <c r="MO5" s="86"/>
      <c r="MP5" s="86"/>
      <c r="MQ5" s="86"/>
      <c r="MR5" s="86"/>
      <c r="MS5" s="86"/>
      <c r="MT5" s="86"/>
      <c r="MU5" s="86"/>
      <c r="MV5" s="86"/>
      <c r="MW5" s="86"/>
      <c r="MX5" s="86"/>
      <c r="MY5" s="86"/>
      <c r="MZ5" s="86"/>
      <c r="NA5" s="86"/>
      <c r="NB5" s="86"/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86"/>
      <c r="OS5" s="86"/>
      <c r="OT5" s="86"/>
      <c r="OU5" s="86"/>
      <c r="OV5" s="86"/>
      <c r="OW5" s="86"/>
      <c r="OX5" s="86"/>
      <c r="OY5" s="86"/>
      <c r="OZ5" s="86"/>
      <c r="PA5" s="86"/>
      <c r="PB5" s="86"/>
      <c r="PC5" s="86"/>
      <c r="PD5" s="86"/>
      <c r="PE5" s="86"/>
      <c r="PF5" s="86"/>
      <c r="PG5" s="86"/>
      <c r="PH5" s="86"/>
      <c r="PI5" s="86"/>
      <c r="PJ5" s="86"/>
      <c r="PK5" s="86"/>
      <c r="PL5" s="86"/>
      <c r="PM5" s="86"/>
      <c r="PN5" s="86"/>
      <c r="PO5" s="86"/>
      <c r="PP5" s="86"/>
      <c r="PQ5" s="86"/>
      <c r="PR5" s="86"/>
      <c r="PS5" s="86"/>
      <c r="PT5" s="86"/>
      <c r="PU5" s="86"/>
      <c r="PV5" s="86"/>
      <c r="PW5" s="86"/>
      <c r="PX5" s="86"/>
      <c r="PY5" s="86"/>
      <c r="PZ5" s="86"/>
      <c r="QA5" s="86"/>
      <c r="QB5" s="86"/>
      <c r="QC5" s="86"/>
      <c r="QD5" s="86"/>
      <c r="QE5" s="86"/>
      <c r="QF5" s="86"/>
      <c r="QG5" s="86"/>
      <c r="QH5" s="86"/>
      <c r="QI5" s="86"/>
      <c r="QJ5" s="86"/>
      <c r="QK5" s="86"/>
      <c r="QL5" s="86"/>
      <c r="QM5" s="86"/>
      <c r="QN5" s="86"/>
      <c r="QO5" s="86"/>
      <c r="QP5" s="86"/>
      <c r="QQ5" s="86"/>
      <c r="QR5" s="86"/>
      <c r="QS5" s="86"/>
      <c r="QT5" s="86"/>
      <c r="QU5" s="86"/>
      <c r="QV5" s="86"/>
      <c r="QW5" s="86"/>
      <c r="QX5" s="86"/>
      <c r="QY5" s="86"/>
      <c r="QZ5" s="86"/>
      <c r="RA5" s="86"/>
      <c r="RB5" s="86"/>
      <c r="RC5" s="86"/>
      <c r="RD5" s="86"/>
      <c r="RE5" s="86"/>
      <c r="RF5" s="86"/>
      <c r="RG5" s="86"/>
      <c r="RH5" s="86"/>
      <c r="RI5" s="86"/>
      <c r="RJ5" s="86"/>
      <c r="RK5" s="86"/>
      <c r="RL5" s="86"/>
      <c r="RM5" s="86"/>
      <c r="RN5" s="86"/>
      <c r="RO5" s="86"/>
      <c r="RP5" s="86"/>
      <c r="RQ5" s="86"/>
      <c r="RR5" s="86"/>
      <c r="RS5" s="86"/>
      <c r="RT5" s="86"/>
      <c r="RU5" s="86"/>
      <c r="RV5" s="86"/>
      <c r="RW5" s="86"/>
      <c r="RX5" s="86"/>
      <c r="RY5" s="86"/>
      <c r="RZ5" s="86"/>
      <c r="SA5" s="86"/>
      <c r="SB5" s="86"/>
      <c r="SC5" s="86"/>
      <c r="SD5" s="86"/>
      <c r="SE5" s="86"/>
      <c r="SF5" s="86"/>
      <c r="SG5" s="86"/>
      <c r="SH5" s="86"/>
      <c r="SI5" s="86"/>
      <c r="SJ5" s="86"/>
      <c r="SK5" s="86"/>
      <c r="SL5" s="86"/>
      <c r="SM5" s="86"/>
      <c r="SN5" s="86"/>
      <c r="SO5" s="86"/>
      <c r="SP5" s="86"/>
      <c r="SQ5" s="86"/>
      <c r="SR5" s="86"/>
      <c r="SS5" s="86"/>
      <c r="ST5" s="86"/>
      <c r="SU5" s="86"/>
      <c r="SV5" s="86"/>
      <c r="SW5" s="86"/>
      <c r="SX5" s="86"/>
      <c r="SY5" s="86"/>
      <c r="SZ5" s="86"/>
      <c r="TA5" s="86"/>
      <c r="TB5" s="86"/>
      <c r="TC5" s="86"/>
      <c r="TD5" s="86"/>
      <c r="TE5" s="86"/>
      <c r="TF5" s="86"/>
      <c r="TG5" s="86"/>
      <c r="TH5" s="86"/>
      <c r="TI5" s="86"/>
      <c r="TJ5" s="86"/>
      <c r="TK5" s="86"/>
      <c r="TL5" s="86"/>
      <c r="TM5" s="86"/>
      <c r="TN5" s="86"/>
      <c r="TO5" s="86"/>
      <c r="TP5" s="86"/>
      <c r="TQ5" s="86"/>
      <c r="TR5" s="86"/>
      <c r="TS5" s="86"/>
      <c r="TT5" s="86"/>
      <c r="TU5" s="86"/>
      <c r="TV5" s="86"/>
      <c r="TW5" s="86"/>
      <c r="TX5" s="86"/>
      <c r="TY5" s="86"/>
      <c r="TZ5" s="86"/>
      <c r="UA5" s="86"/>
      <c r="UB5" s="86"/>
      <c r="UC5" s="86"/>
      <c r="UD5" s="86"/>
      <c r="UE5" s="86"/>
      <c r="UF5" s="86"/>
      <c r="UG5" s="86"/>
      <c r="UH5" s="86"/>
      <c r="UI5" s="86"/>
      <c r="UJ5" s="86"/>
      <c r="UK5" s="86"/>
      <c r="UL5" s="86"/>
      <c r="UM5" s="86"/>
      <c r="UN5" s="86"/>
      <c r="UO5" s="86"/>
      <c r="UP5" s="86"/>
      <c r="UQ5" s="86"/>
      <c r="UR5" s="86"/>
      <c r="US5" s="86"/>
      <c r="UT5" s="86"/>
      <c r="UU5" s="86"/>
      <c r="UV5" s="86"/>
      <c r="UW5" s="86"/>
      <c r="UX5" s="86"/>
      <c r="UY5" s="86"/>
      <c r="UZ5" s="86"/>
      <c r="VA5" s="86"/>
      <c r="VB5" s="86"/>
      <c r="VC5" s="86"/>
      <c r="VD5" s="86"/>
      <c r="VE5" s="86"/>
      <c r="VF5" s="86"/>
      <c r="VG5" s="86"/>
      <c r="VH5" s="86"/>
      <c r="VI5" s="86"/>
      <c r="VJ5" s="86"/>
      <c r="VK5" s="86"/>
      <c r="VL5" s="86"/>
      <c r="VM5" s="86"/>
      <c r="VN5" s="86"/>
      <c r="VO5" s="86"/>
      <c r="VP5" s="86"/>
      <c r="VQ5" s="86"/>
      <c r="VR5" s="86"/>
      <c r="VS5" s="86"/>
      <c r="VT5" s="86"/>
      <c r="VU5" s="86"/>
      <c r="VV5" s="86"/>
      <c r="VW5" s="86"/>
      <c r="VX5" s="86"/>
      <c r="VY5" s="86"/>
      <c r="VZ5" s="86"/>
      <c r="WA5" s="86"/>
      <c r="WB5" s="86"/>
      <c r="WC5" s="86"/>
      <c r="WD5" s="86"/>
      <c r="WE5" s="86"/>
      <c r="WF5" s="86"/>
      <c r="WG5" s="86"/>
      <c r="WH5" s="86"/>
      <c r="WI5" s="86"/>
      <c r="WJ5" s="86"/>
      <c r="WK5" s="86"/>
      <c r="WL5" s="86"/>
      <c r="WM5" s="86"/>
      <c r="WN5" s="86"/>
      <c r="WO5" s="86"/>
      <c r="WP5" s="86"/>
      <c r="WQ5" s="86"/>
      <c r="WR5" s="86"/>
      <c r="WS5" s="86"/>
      <c r="WT5" s="86"/>
      <c r="WU5" s="86"/>
      <c r="WV5" s="86"/>
      <c r="WW5" s="86"/>
      <c r="WX5" s="86"/>
      <c r="WY5" s="86"/>
      <c r="WZ5" s="86"/>
      <c r="XA5" s="86"/>
      <c r="XB5" s="86"/>
      <c r="XC5" s="86"/>
      <c r="XD5" s="86"/>
      <c r="XE5" s="86"/>
      <c r="XF5" s="86"/>
      <c r="XG5" s="86"/>
      <c r="XH5" s="86"/>
      <c r="XI5" s="86"/>
      <c r="XJ5" s="86"/>
      <c r="XK5" s="86"/>
      <c r="XL5" s="86"/>
      <c r="XM5" s="86"/>
      <c r="XN5" s="86"/>
      <c r="XO5" s="86"/>
      <c r="XP5" s="86"/>
      <c r="XQ5" s="86"/>
      <c r="XR5" s="86"/>
      <c r="XS5" s="86"/>
      <c r="XT5" s="86"/>
      <c r="XU5" s="86"/>
      <c r="XV5" s="86"/>
      <c r="XW5" s="86"/>
      <c r="XX5" s="86"/>
      <c r="XY5" s="86"/>
      <c r="XZ5" s="86"/>
      <c r="YA5" s="86"/>
      <c r="YB5" s="86"/>
      <c r="YC5" s="86"/>
      <c r="YD5" s="86"/>
      <c r="YE5" s="86"/>
      <c r="YF5" s="86"/>
      <c r="YG5" s="86"/>
      <c r="YH5" s="86"/>
      <c r="YI5" s="86"/>
      <c r="YJ5" s="86"/>
      <c r="YK5" s="86"/>
      <c r="YL5" s="86"/>
      <c r="YM5" s="86"/>
      <c r="YN5" s="86"/>
      <c r="YO5" s="86"/>
      <c r="YP5" s="86"/>
      <c r="YQ5" s="86"/>
      <c r="YR5" s="86"/>
      <c r="YS5" s="86"/>
      <c r="YT5" s="86"/>
      <c r="YU5" s="86"/>
      <c r="YV5" s="86"/>
      <c r="YW5" s="86"/>
      <c r="YX5" s="86"/>
      <c r="YY5" s="86"/>
      <c r="YZ5" s="86"/>
      <c r="ZA5" s="86"/>
      <c r="ZB5" s="86"/>
      <c r="ZC5" s="86"/>
      <c r="ZD5" s="86"/>
      <c r="ZE5" s="86"/>
      <c r="ZF5" s="86"/>
      <c r="ZG5" s="86"/>
      <c r="ZH5" s="86"/>
      <c r="ZI5" s="86"/>
      <c r="ZJ5" s="86"/>
      <c r="ZK5" s="86"/>
      <c r="ZL5" s="86"/>
      <c r="ZM5" s="86"/>
      <c r="ZN5" s="86"/>
      <c r="ZO5" s="86"/>
      <c r="ZP5" s="86"/>
      <c r="ZQ5" s="86"/>
      <c r="ZR5" s="86"/>
      <c r="ZS5" s="86"/>
      <c r="ZT5" s="86"/>
      <c r="ZU5" s="86"/>
      <c r="ZV5" s="86"/>
      <c r="ZW5" s="86"/>
      <c r="ZX5" s="86"/>
      <c r="ZY5" s="86"/>
      <c r="ZZ5" s="86"/>
      <c r="AAA5" s="86"/>
      <c r="AAB5" s="86"/>
      <c r="AAC5" s="86"/>
      <c r="AAD5" s="86"/>
      <c r="AAE5" s="86"/>
      <c r="AAF5" s="86"/>
      <c r="AAG5" s="86"/>
      <c r="AAH5" s="86"/>
      <c r="AAI5" s="86"/>
      <c r="AAJ5" s="86"/>
      <c r="AAK5" s="86"/>
      <c r="AAL5" s="86"/>
      <c r="AAM5" s="86"/>
      <c r="AAN5" s="86"/>
      <c r="AAO5" s="86"/>
      <c r="AAP5" s="86"/>
      <c r="AAQ5" s="86"/>
      <c r="AAR5" s="86"/>
      <c r="AAS5" s="86"/>
      <c r="AAT5" s="86"/>
      <c r="AAU5" s="86"/>
      <c r="AAV5" s="86"/>
      <c r="AAW5" s="86"/>
      <c r="AAX5" s="86"/>
      <c r="AAY5" s="86"/>
      <c r="AAZ5" s="86"/>
      <c r="ABA5" s="86"/>
      <c r="ABB5" s="86"/>
      <c r="ABC5" s="86"/>
      <c r="ABD5" s="86"/>
      <c r="ABE5" s="86"/>
      <c r="ABF5" s="86"/>
      <c r="ABG5" s="86"/>
      <c r="ABH5" s="86"/>
      <c r="ABI5" s="86"/>
      <c r="ABJ5" s="86"/>
      <c r="ABK5" s="86"/>
      <c r="ABL5" s="86"/>
      <c r="ABM5" s="86"/>
      <c r="ABN5" s="86"/>
      <c r="ABO5" s="86"/>
      <c r="ABP5" s="86"/>
      <c r="ABQ5" s="86"/>
      <c r="ABR5" s="86"/>
      <c r="ABS5" s="86"/>
      <c r="ABT5" s="86"/>
      <c r="ABU5" s="86"/>
      <c r="ABV5" s="86"/>
      <c r="ABW5" s="86"/>
      <c r="ABX5" s="86"/>
      <c r="ABY5" s="86"/>
      <c r="ABZ5" s="86"/>
      <c r="ACA5" s="86"/>
      <c r="ACB5" s="86"/>
      <c r="ACC5" s="86"/>
      <c r="ACD5" s="86"/>
      <c r="ACE5" s="86"/>
      <c r="ACF5" s="86"/>
      <c r="ACG5" s="86"/>
      <c r="ACH5" s="86"/>
      <c r="ACI5" s="86"/>
      <c r="ACJ5" s="86"/>
      <c r="ACK5" s="86"/>
      <c r="ACL5" s="86"/>
      <c r="ACM5" s="86"/>
      <c r="ACN5" s="86"/>
      <c r="ACO5" s="86"/>
      <c r="ACP5" s="86"/>
      <c r="ACQ5" s="86"/>
      <c r="ACR5" s="86"/>
      <c r="ACS5" s="86"/>
      <c r="ACT5" s="86"/>
      <c r="ACU5" s="86"/>
      <c r="ACV5" s="86"/>
      <c r="ACW5" s="86"/>
      <c r="ACX5" s="86"/>
      <c r="ACY5" s="86"/>
      <c r="ACZ5" s="86"/>
      <c r="ADA5" s="86"/>
      <c r="ADB5" s="86"/>
      <c r="ADC5" s="86"/>
      <c r="ADD5" s="86"/>
      <c r="ADE5" s="86"/>
      <c r="ADF5" s="86"/>
      <c r="ADG5" s="86"/>
      <c r="ADH5" s="86"/>
      <c r="ADI5" s="86"/>
      <c r="ADJ5" s="86"/>
      <c r="ADK5" s="86"/>
      <c r="ADL5" s="86"/>
      <c r="ADM5" s="86"/>
      <c r="ADN5" s="86"/>
      <c r="ADO5" s="86"/>
      <c r="ADP5" s="86"/>
      <c r="ADQ5" s="86"/>
      <c r="ADR5" s="86"/>
      <c r="ADS5" s="86"/>
      <c r="ADT5" s="86"/>
      <c r="ADU5" s="86"/>
      <c r="ADV5" s="86"/>
      <c r="ADW5" s="86"/>
      <c r="ADX5" s="86"/>
      <c r="ADY5" s="86"/>
      <c r="ADZ5" s="86"/>
      <c r="AEA5" s="86"/>
      <c r="AEB5" s="86"/>
      <c r="AEC5" s="86"/>
      <c r="AED5" s="86"/>
      <c r="AEE5" s="86"/>
      <c r="AEF5" s="86"/>
      <c r="AEG5" s="86"/>
      <c r="AEH5" s="86"/>
      <c r="AEI5" s="86"/>
      <c r="AEJ5" s="86"/>
      <c r="AEK5" s="86"/>
      <c r="AEL5" s="86"/>
      <c r="AEM5" s="86"/>
      <c r="AEN5" s="86"/>
      <c r="AEO5" s="86"/>
      <c r="AEP5" s="86"/>
      <c r="AEQ5" s="86"/>
      <c r="AER5" s="86"/>
      <c r="AES5" s="86"/>
      <c r="AET5" s="86"/>
      <c r="AEU5" s="86"/>
      <c r="AEV5" s="86"/>
      <c r="AEW5" s="86"/>
      <c r="AEX5" s="86"/>
      <c r="AEY5" s="86"/>
      <c r="AEZ5" s="86"/>
      <c r="AFA5" s="86"/>
      <c r="AFB5" s="86"/>
      <c r="AFC5" s="86"/>
      <c r="AFD5" s="86"/>
      <c r="AFE5" s="86"/>
      <c r="AFF5" s="86"/>
      <c r="AFG5" s="86"/>
      <c r="AFH5" s="86"/>
      <c r="AFI5" s="86"/>
      <c r="AFJ5" s="86"/>
      <c r="AFK5" s="86"/>
      <c r="AFL5" s="86"/>
      <c r="AFM5" s="86"/>
      <c r="AFN5" s="86"/>
      <c r="AFO5" s="86"/>
      <c r="AFP5" s="86"/>
      <c r="AFQ5" s="86"/>
      <c r="AFR5" s="86"/>
      <c r="AFS5" s="86"/>
      <c r="AFT5" s="86"/>
      <c r="AFU5" s="86"/>
      <c r="AFV5" s="86"/>
      <c r="AFW5" s="86"/>
      <c r="AFX5" s="86"/>
      <c r="AFY5" s="86"/>
      <c r="AFZ5" s="86"/>
      <c r="AGA5" s="86"/>
      <c r="AGB5" s="86"/>
      <c r="AGC5" s="86"/>
      <c r="AGD5" s="86"/>
      <c r="AGE5" s="86"/>
      <c r="AGF5" s="86"/>
      <c r="AGG5" s="86"/>
      <c r="AGH5" s="86"/>
      <c r="AGI5" s="86"/>
      <c r="AGJ5" s="86"/>
      <c r="AGK5" s="86"/>
      <c r="AGL5" s="86"/>
      <c r="AGM5" s="86"/>
      <c r="AGN5" s="86"/>
      <c r="AGO5" s="86"/>
      <c r="AGP5" s="86"/>
      <c r="AGQ5" s="86"/>
      <c r="AGR5" s="86"/>
      <c r="AGS5" s="86"/>
      <c r="AGT5" s="86"/>
      <c r="AGU5" s="86"/>
      <c r="AGV5" s="86"/>
      <c r="AGW5" s="86"/>
      <c r="AGX5" s="86"/>
      <c r="AGY5" s="86"/>
      <c r="AGZ5" s="86"/>
      <c r="AHA5" s="86"/>
      <c r="AHB5" s="86"/>
      <c r="AHC5" s="86"/>
      <c r="AHD5" s="86"/>
      <c r="AHE5" s="86"/>
      <c r="AHF5" s="86"/>
      <c r="AHG5" s="86"/>
      <c r="AHH5" s="86"/>
      <c r="AHI5" s="86"/>
      <c r="AHJ5" s="86"/>
      <c r="AHK5" s="86"/>
      <c r="AHL5" s="86"/>
      <c r="AHM5" s="86"/>
      <c r="AHN5" s="86"/>
      <c r="AHO5" s="86"/>
      <c r="AHP5" s="86"/>
      <c r="AHQ5" s="86"/>
      <c r="AHR5" s="86"/>
      <c r="AHS5" s="86"/>
      <c r="AHT5" s="86"/>
      <c r="AHU5" s="86"/>
      <c r="AHV5" s="86"/>
      <c r="AHW5" s="86"/>
      <c r="AHX5" s="86"/>
      <c r="AHY5" s="86"/>
      <c r="AHZ5" s="86"/>
      <c r="AIA5" s="86"/>
      <c r="AIB5" s="86"/>
      <c r="AIC5" s="86"/>
      <c r="AID5" s="86"/>
      <c r="AIE5" s="86"/>
      <c r="AIF5" s="86"/>
      <c r="AIG5" s="86"/>
      <c r="AIH5" s="86"/>
      <c r="AII5" s="86"/>
      <c r="AIJ5" s="86"/>
      <c r="AIK5" s="86"/>
      <c r="AIL5" s="86"/>
      <c r="AIM5" s="86"/>
      <c r="AIN5" s="86"/>
      <c r="AIO5" s="86"/>
      <c r="AIP5" s="86"/>
      <c r="AIQ5" s="86"/>
      <c r="AIR5" s="86"/>
      <c r="AIS5" s="86"/>
      <c r="AIT5" s="86"/>
      <c r="AIU5" s="86"/>
      <c r="AIV5" s="86"/>
      <c r="AIW5" s="86"/>
      <c r="AIX5" s="86"/>
      <c r="AIY5" s="86"/>
      <c r="AIZ5" s="86"/>
      <c r="AJA5" s="86"/>
      <c r="AJB5" s="86"/>
      <c r="AJC5" s="86"/>
      <c r="AJD5" s="86"/>
      <c r="AJE5" s="86"/>
      <c r="AJF5" s="86"/>
      <c r="AJG5" s="86"/>
      <c r="AJH5" s="86"/>
      <c r="AJI5" s="86"/>
      <c r="AJJ5" s="86"/>
      <c r="AJK5" s="86"/>
      <c r="AJL5" s="86"/>
      <c r="AJM5" s="86"/>
      <c r="AJN5" s="86"/>
      <c r="AJO5" s="86"/>
      <c r="AJP5" s="86"/>
      <c r="AJQ5" s="86"/>
      <c r="AJR5" s="86"/>
      <c r="AJS5" s="86"/>
      <c r="AJT5" s="86"/>
      <c r="AJU5" s="86"/>
      <c r="AJV5" s="86"/>
      <c r="AJW5" s="86"/>
      <c r="AJX5" s="86"/>
      <c r="AJY5" s="86"/>
      <c r="AJZ5" s="86"/>
      <c r="AKA5" s="86"/>
      <c r="AKB5" s="86"/>
      <c r="AKC5" s="86"/>
      <c r="AKD5" s="86"/>
      <c r="AKE5" s="86"/>
      <c r="AKF5" s="86"/>
      <c r="AKG5" s="86"/>
      <c r="AKH5" s="86"/>
      <c r="AKI5" s="86"/>
      <c r="AKJ5" s="86"/>
      <c r="AKK5" s="86"/>
      <c r="AKL5" s="86"/>
      <c r="AKM5" s="86"/>
      <c r="AKN5" s="86"/>
      <c r="AKO5" s="86"/>
      <c r="AKP5" s="86"/>
      <c r="AKQ5" s="86"/>
      <c r="AKR5" s="86"/>
      <c r="AKS5" s="86"/>
      <c r="AKT5" s="86"/>
      <c r="AKU5" s="86"/>
      <c r="AKV5" s="86"/>
      <c r="AKW5" s="86"/>
    </row>
    <row r="6" spans="1:985" ht="43.5" customHeight="1" x14ac:dyDescent="0.25">
      <c r="A6" s="318"/>
      <c r="B6" s="319"/>
      <c r="C6" s="320"/>
      <c r="D6" s="320"/>
      <c r="E6" s="320"/>
      <c r="F6" s="320"/>
      <c r="G6" s="343"/>
      <c r="H6" s="231" t="s">
        <v>85</v>
      </c>
      <c r="I6" s="231" t="s">
        <v>86</v>
      </c>
      <c r="J6" s="231" t="s">
        <v>87</v>
      </c>
      <c r="K6" s="231" t="s">
        <v>358</v>
      </c>
      <c r="L6" s="231" t="s">
        <v>357</v>
      </c>
    </row>
    <row r="7" spans="1:985" x14ac:dyDescent="0.25">
      <c r="A7" s="95" t="s">
        <v>187</v>
      </c>
      <c r="B7" s="87" t="s">
        <v>322</v>
      </c>
      <c r="C7" s="328" t="s">
        <v>9</v>
      </c>
      <c r="D7" s="329"/>
      <c r="E7" s="329"/>
      <c r="F7" s="330"/>
      <c r="G7" s="213">
        <f>[1]Hiv.!$I$104</f>
        <v>147333689</v>
      </c>
      <c r="H7" s="213">
        <f>G7</f>
        <v>147333689</v>
      </c>
      <c r="I7" s="22"/>
      <c r="J7" s="22"/>
      <c r="K7" s="294">
        <f>H7-L7</f>
        <v>111947280</v>
      </c>
      <c r="L7" s="294">
        <v>35386409</v>
      </c>
    </row>
    <row r="8" spans="1:985" x14ac:dyDescent="0.25">
      <c r="A8" s="95" t="s">
        <v>189</v>
      </c>
      <c r="B8" s="87" t="s">
        <v>318</v>
      </c>
      <c r="C8" s="91" t="s">
        <v>319</v>
      </c>
      <c r="D8" s="91"/>
      <c r="E8" s="91"/>
      <c r="F8" s="91"/>
      <c r="G8" s="213">
        <f>[1]Hiv.!$I$125</f>
        <v>2224813</v>
      </c>
      <c r="H8" s="213">
        <f t="shared" ref="H8:H18" si="0">G8</f>
        <v>2224813</v>
      </c>
      <c r="I8" s="22"/>
      <c r="J8" s="22"/>
      <c r="K8" s="294">
        <f t="shared" ref="K8:K20" si="1">H8-L8</f>
        <v>2224813</v>
      </c>
      <c r="L8" s="294"/>
    </row>
    <row r="9" spans="1:985" x14ac:dyDescent="0.25">
      <c r="A9" s="95" t="s">
        <v>190</v>
      </c>
      <c r="B9" s="87" t="s">
        <v>323</v>
      </c>
      <c r="C9" s="91" t="s">
        <v>155</v>
      </c>
      <c r="D9" s="91"/>
      <c r="E9" s="91"/>
      <c r="F9" s="91"/>
      <c r="G9" s="213"/>
      <c r="H9" s="213">
        <f t="shared" si="0"/>
        <v>0</v>
      </c>
      <c r="I9" s="22"/>
      <c r="J9" s="22"/>
      <c r="K9" s="294">
        <f t="shared" si="1"/>
        <v>0</v>
      </c>
      <c r="L9" s="294"/>
    </row>
    <row r="10" spans="1:985" ht="13.9" x14ac:dyDescent="0.25">
      <c r="A10" s="95" t="s">
        <v>191</v>
      </c>
      <c r="B10" s="87" t="s">
        <v>62</v>
      </c>
      <c r="C10" s="91" t="s">
        <v>53</v>
      </c>
      <c r="D10" s="91"/>
      <c r="E10" s="91"/>
      <c r="F10" s="91"/>
      <c r="G10" s="213">
        <f>[1]Hiv.!$I$106</f>
        <v>978000</v>
      </c>
      <c r="H10" s="213">
        <f t="shared" si="0"/>
        <v>978000</v>
      </c>
      <c r="I10" s="22"/>
      <c r="J10" s="22"/>
      <c r="K10" s="294">
        <f t="shared" si="1"/>
        <v>978000</v>
      </c>
      <c r="L10" s="294"/>
    </row>
    <row r="11" spans="1:985" ht="23.25" customHeight="1" x14ac:dyDescent="0.25">
      <c r="A11" s="95" t="s">
        <v>193</v>
      </c>
      <c r="B11" s="89" t="s">
        <v>150</v>
      </c>
      <c r="C11" s="322" t="s">
        <v>12</v>
      </c>
      <c r="D11" s="322"/>
      <c r="E11" s="322"/>
      <c r="F11" s="322"/>
      <c r="G11" s="213">
        <f>[1]Hiv.!$I$107</f>
        <v>4222500</v>
      </c>
      <c r="H11" s="213">
        <f t="shared" si="0"/>
        <v>4222500</v>
      </c>
      <c r="I11" s="22"/>
      <c r="J11" s="22"/>
      <c r="K11" s="294">
        <f t="shared" si="1"/>
        <v>4222500</v>
      </c>
      <c r="L11" s="294"/>
    </row>
    <row r="12" spans="1:985" ht="23.25" customHeight="1" x14ac:dyDescent="0.25">
      <c r="A12" s="95" t="s">
        <v>194</v>
      </c>
      <c r="B12" s="89" t="s">
        <v>154</v>
      </c>
      <c r="C12" s="91" t="s">
        <v>58</v>
      </c>
      <c r="D12" s="91"/>
      <c r="E12" s="91"/>
      <c r="F12" s="91"/>
      <c r="G12" s="213">
        <f>[2]Hiv.!$I$89</f>
        <v>0</v>
      </c>
      <c r="H12" s="213">
        <f t="shared" si="0"/>
        <v>0</v>
      </c>
      <c r="I12" s="22"/>
      <c r="J12" s="22"/>
      <c r="K12" s="294">
        <f t="shared" si="1"/>
        <v>0</v>
      </c>
      <c r="L12" s="294"/>
    </row>
    <row r="13" spans="1:985" ht="28.9" customHeight="1" x14ac:dyDescent="0.25">
      <c r="A13" s="95" t="s">
        <v>196</v>
      </c>
      <c r="B13" s="89" t="s">
        <v>151</v>
      </c>
      <c r="C13" s="322" t="s">
        <v>10</v>
      </c>
      <c r="D13" s="322"/>
      <c r="E13" s="322"/>
      <c r="F13" s="322"/>
      <c r="G13" s="213">
        <f>[1]Hiv.!$I$109</f>
        <v>1000000</v>
      </c>
      <c r="H13" s="213">
        <f t="shared" si="0"/>
        <v>1000000</v>
      </c>
      <c r="I13" s="22"/>
      <c r="J13" s="22"/>
      <c r="K13" s="294">
        <f t="shared" si="1"/>
        <v>1000000</v>
      </c>
      <c r="L13" s="294"/>
    </row>
    <row r="14" spans="1:985" ht="28.9" customHeight="1" x14ac:dyDescent="0.25">
      <c r="A14" s="95" t="s">
        <v>214</v>
      </c>
      <c r="B14" s="89" t="s">
        <v>156</v>
      </c>
      <c r="C14" s="91" t="s">
        <v>11</v>
      </c>
      <c r="D14" s="91"/>
      <c r="E14" s="91"/>
      <c r="F14" s="91"/>
      <c r="G14" s="213"/>
      <c r="H14" s="213">
        <f t="shared" si="0"/>
        <v>0</v>
      </c>
      <c r="I14" s="22"/>
      <c r="J14" s="22"/>
      <c r="K14" s="294">
        <f t="shared" si="1"/>
        <v>0</v>
      </c>
      <c r="L14" s="294"/>
    </row>
    <row r="15" spans="1:985" ht="28.9" customHeight="1" x14ac:dyDescent="0.25">
      <c r="A15" s="95" t="s">
        <v>215</v>
      </c>
      <c r="B15" s="89" t="s">
        <v>248</v>
      </c>
      <c r="C15" s="91" t="s">
        <v>57</v>
      </c>
      <c r="D15" s="91"/>
      <c r="E15" s="91"/>
      <c r="F15" s="91"/>
      <c r="G15" s="213">
        <f>[1]Hiv.!$I$110</f>
        <v>1000000</v>
      </c>
      <c r="H15" s="213">
        <f t="shared" si="0"/>
        <v>1000000</v>
      </c>
      <c r="I15" s="22"/>
      <c r="J15" s="22"/>
      <c r="K15" s="294">
        <f t="shared" si="1"/>
        <v>1000000</v>
      </c>
      <c r="L15" s="294"/>
    </row>
    <row r="16" spans="1:985" x14ac:dyDescent="0.25">
      <c r="A16" s="95" t="s">
        <v>239</v>
      </c>
      <c r="B16" s="89" t="s">
        <v>249</v>
      </c>
      <c r="C16" s="322" t="s">
        <v>15</v>
      </c>
      <c r="D16" s="322"/>
      <c r="E16" s="322"/>
      <c r="F16" s="322"/>
      <c r="G16" s="213"/>
      <c r="H16" s="213">
        <f t="shared" si="0"/>
        <v>0</v>
      </c>
      <c r="I16" s="22"/>
      <c r="J16" s="22"/>
      <c r="K16" s="294">
        <f t="shared" si="1"/>
        <v>0</v>
      </c>
      <c r="L16" s="294"/>
    </row>
    <row r="17" spans="1:12" ht="25.5" x14ac:dyDescent="0.25">
      <c r="A17" s="95" t="s">
        <v>341</v>
      </c>
      <c r="B17" s="89" t="s">
        <v>251</v>
      </c>
      <c r="C17" s="322" t="s">
        <v>14</v>
      </c>
      <c r="D17" s="322"/>
      <c r="E17" s="322"/>
      <c r="F17" s="322"/>
      <c r="G17" s="214">
        <f>[1]Hiv.!$I$111</f>
        <v>0</v>
      </c>
      <c r="H17" s="213">
        <f t="shared" si="0"/>
        <v>0</v>
      </c>
      <c r="I17" s="22"/>
      <c r="J17" s="22"/>
      <c r="K17" s="294">
        <f t="shared" si="1"/>
        <v>0</v>
      </c>
      <c r="L17" s="294"/>
    </row>
    <row r="18" spans="1:12" ht="14.45" customHeight="1" x14ac:dyDescent="0.25">
      <c r="A18" s="95" t="s">
        <v>241</v>
      </c>
      <c r="B18" s="89" t="s">
        <v>152</v>
      </c>
      <c r="C18" s="322" t="s">
        <v>61</v>
      </c>
      <c r="D18" s="322"/>
      <c r="E18" s="322"/>
      <c r="F18" s="322"/>
      <c r="G18" s="213">
        <f>[1]Hiv.!$I$112</f>
        <v>500000</v>
      </c>
      <c r="H18" s="213">
        <f t="shared" si="0"/>
        <v>500000</v>
      </c>
      <c r="I18" s="22"/>
      <c r="J18" s="22"/>
      <c r="K18" s="294">
        <f t="shared" si="1"/>
        <v>500000</v>
      </c>
      <c r="L18" s="294"/>
    </row>
    <row r="19" spans="1:12" ht="30" customHeight="1" x14ac:dyDescent="0.25">
      <c r="A19" s="98" t="s">
        <v>247</v>
      </c>
      <c r="B19" s="99" t="s">
        <v>32</v>
      </c>
      <c r="C19" s="323" t="s">
        <v>118</v>
      </c>
      <c r="D19" s="323"/>
      <c r="E19" s="323"/>
      <c r="F19" s="323"/>
      <c r="G19" s="215">
        <f>SUM(G7:G18)</f>
        <v>157259002</v>
      </c>
      <c r="H19" s="215">
        <f>SUM(H7:H18)</f>
        <v>157259002</v>
      </c>
      <c r="I19" s="207"/>
      <c r="J19" s="207"/>
      <c r="K19" s="308">
        <f>SUM(K7:K18)</f>
        <v>121872593</v>
      </c>
      <c r="L19" s="308">
        <f>SUM(L7:L18)</f>
        <v>35386409</v>
      </c>
    </row>
    <row r="20" spans="1:12" ht="23.45" customHeight="1" x14ac:dyDescent="0.25">
      <c r="A20" s="98" t="s">
        <v>216</v>
      </c>
      <c r="B20" s="99" t="s">
        <v>95</v>
      </c>
      <c r="C20" s="323" t="s">
        <v>13</v>
      </c>
      <c r="D20" s="323"/>
      <c r="E20" s="323"/>
      <c r="F20" s="323"/>
      <c r="G20" s="216">
        <f>[1]Hiv.!$I$113</f>
        <v>16120606.4</v>
      </c>
      <c r="H20" s="215">
        <f t="shared" ref="H20" si="2">G20</f>
        <v>16120606.4</v>
      </c>
      <c r="I20" s="207"/>
      <c r="J20" s="207"/>
      <c r="K20" s="308">
        <f t="shared" si="1"/>
        <v>11835857.4</v>
      </c>
      <c r="L20" s="112">
        <v>4284749</v>
      </c>
    </row>
    <row r="21" spans="1:12" x14ac:dyDescent="0.25">
      <c r="A21" s="95" t="s">
        <v>217</v>
      </c>
      <c r="B21" s="89" t="s">
        <v>45</v>
      </c>
      <c r="C21" s="322" t="s">
        <v>19</v>
      </c>
      <c r="D21" s="322"/>
      <c r="E21" s="322"/>
      <c r="F21" s="322"/>
      <c r="G21" s="213">
        <f>[1]Hiv.!$I$114</f>
        <v>258000</v>
      </c>
      <c r="H21" s="213">
        <f>G21</f>
        <v>258000</v>
      </c>
      <c r="I21" s="22"/>
      <c r="J21" s="22"/>
      <c r="K21" s="294">
        <f>G21</f>
        <v>258000</v>
      </c>
      <c r="L21" s="292"/>
    </row>
    <row r="22" spans="1:12" x14ac:dyDescent="0.25">
      <c r="A22" s="95" t="s">
        <v>250</v>
      </c>
      <c r="B22" s="89" t="s">
        <v>46</v>
      </c>
      <c r="C22" s="91" t="s">
        <v>20</v>
      </c>
      <c r="D22" s="91"/>
      <c r="E22" s="91"/>
      <c r="F22" s="91"/>
      <c r="G22" s="213">
        <f>[1]Hiv.!$I$115</f>
        <v>2795275</v>
      </c>
      <c r="H22" s="213">
        <f t="shared" ref="H22:H34" si="3">G22</f>
        <v>2795275</v>
      </c>
      <c r="I22" s="22"/>
      <c r="J22" s="213"/>
      <c r="K22" s="294">
        <f t="shared" ref="K22:K34" si="4">G22</f>
        <v>2795275</v>
      </c>
      <c r="L22" s="292"/>
    </row>
    <row r="23" spans="1:12" x14ac:dyDescent="0.25">
      <c r="A23" s="95" t="s">
        <v>252</v>
      </c>
      <c r="B23" s="89" t="s">
        <v>47</v>
      </c>
      <c r="C23" s="322" t="s">
        <v>24</v>
      </c>
      <c r="D23" s="322"/>
      <c r="E23" s="322"/>
      <c r="F23" s="322"/>
      <c r="G23" s="213">
        <f>[1]Hiv.!$I$116</f>
        <v>2800000</v>
      </c>
      <c r="H23" s="213">
        <f t="shared" si="3"/>
        <v>2800000</v>
      </c>
      <c r="I23" s="22"/>
      <c r="J23" s="22"/>
      <c r="K23" s="294">
        <f t="shared" si="4"/>
        <v>2800000</v>
      </c>
      <c r="L23" s="292"/>
    </row>
    <row r="24" spans="1:12" x14ac:dyDescent="0.25">
      <c r="A24" s="95" t="s">
        <v>342</v>
      </c>
      <c r="B24" s="89" t="s">
        <v>146</v>
      </c>
      <c r="C24" s="322" t="s">
        <v>16</v>
      </c>
      <c r="D24" s="322"/>
      <c r="E24" s="322"/>
      <c r="F24" s="322"/>
      <c r="G24" s="213">
        <f>[1]Hiv.!$I$117</f>
        <v>236220</v>
      </c>
      <c r="H24" s="213">
        <f t="shared" si="3"/>
        <v>236220</v>
      </c>
      <c r="I24" s="22"/>
      <c r="J24" s="22"/>
      <c r="K24" s="294">
        <f t="shared" si="4"/>
        <v>236220</v>
      </c>
      <c r="L24" s="292"/>
    </row>
    <row r="25" spans="1:12" x14ac:dyDescent="0.25">
      <c r="A25" s="95" t="s">
        <v>253</v>
      </c>
      <c r="B25" s="22" t="s">
        <v>396</v>
      </c>
      <c r="C25" s="309" t="s">
        <v>399</v>
      </c>
      <c r="D25" s="95" t="s">
        <v>253</v>
      </c>
      <c r="E25" s="22" t="s">
        <v>396</v>
      </c>
      <c r="F25" s="309" t="s">
        <v>399</v>
      </c>
      <c r="G25" s="213">
        <f>[1]Hiv.!$I$118</f>
        <v>1000000</v>
      </c>
      <c r="H25" s="213">
        <f t="shared" si="3"/>
        <v>1000000</v>
      </c>
      <c r="I25" s="22"/>
      <c r="J25" s="22"/>
      <c r="K25" s="294">
        <f t="shared" si="4"/>
        <v>1000000</v>
      </c>
      <c r="L25" s="292"/>
    </row>
    <row r="26" spans="1:12" x14ac:dyDescent="0.25">
      <c r="A26" s="95" t="s">
        <v>219</v>
      </c>
      <c r="B26" s="22" t="s">
        <v>397</v>
      </c>
      <c r="C26" s="309" t="s">
        <v>400</v>
      </c>
      <c r="D26" s="95" t="s">
        <v>219</v>
      </c>
      <c r="E26" s="22" t="s">
        <v>397</v>
      </c>
      <c r="F26" s="309" t="s">
        <v>400</v>
      </c>
      <c r="G26" s="213">
        <f>[1]Hiv.!$I$119</f>
        <v>2000000</v>
      </c>
      <c r="H26" s="213">
        <f t="shared" si="3"/>
        <v>2000000</v>
      </c>
      <c r="I26" s="22"/>
      <c r="J26" s="22"/>
      <c r="K26" s="294">
        <f t="shared" si="4"/>
        <v>2000000</v>
      </c>
      <c r="L26" s="292"/>
    </row>
    <row r="27" spans="1:12" x14ac:dyDescent="0.25">
      <c r="A27" s="95" t="s">
        <v>220</v>
      </c>
      <c r="B27" s="22" t="s">
        <v>398</v>
      </c>
      <c r="C27" s="309" t="s">
        <v>401</v>
      </c>
      <c r="D27" s="95" t="s">
        <v>220</v>
      </c>
      <c r="E27" s="22" t="s">
        <v>398</v>
      </c>
      <c r="F27" s="309" t="s">
        <v>401</v>
      </c>
      <c r="G27" s="213">
        <f>[1]Hiv.!$I$120</f>
        <v>60000</v>
      </c>
      <c r="H27" s="213">
        <f t="shared" si="3"/>
        <v>60000</v>
      </c>
      <c r="I27" s="22"/>
      <c r="J27" s="22"/>
      <c r="K27" s="294">
        <f t="shared" si="4"/>
        <v>60000</v>
      </c>
      <c r="L27" s="292"/>
    </row>
    <row r="28" spans="1:12" x14ac:dyDescent="0.25">
      <c r="A28" s="95" t="s">
        <v>273</v>
      </c>
      <c r="B28" s="90" t="s">
        <v>48</v>
      </c>
      <c r="C28" s="322" t="s">
        <v>18</v>
      </c>
      <c r="D28" s="322"/>
      <c r="E28" s="322"/>
      <c r="F28" s="322"/>
      <c r="G28" s="213"/>
      <c r="H28" s="213">
        <f t="shared" si="3"/>
        <v>0</v>
      </c>
      <c r="I28" s="22"/>
      <c r="J28" s="22"/>
      <c r="K28" s="294">
        <f t="shared" si="4"/>
        <v>0</v>
      </c>
      <c r="L28" s="292"/>
    </row>
    <row r="29" spans="1:12" x14ac:dyDescent="0.25">
      <c r="A29" s="95" t="s">
        <v>343</v>
      </c>
      <c r="B29" s="90" t="s">
        <v>321</v>
      </c>
      <c r="C29" s="91" t="s">
        <v>320</v>
      </c>
      <c r="D29" s="91"/>
      <c r="E29" s="91"/>
      <c r="F29" s="91"/>
      <c r="G29" s="213"/>
      <c r="H29" s="213">
        <f t="shared" si="3"/>
        <v>0</v>
      </c>
      <c r="I29" s="22"/>
      <c r="J29" s="22"/>
      <c r="K29" s="294">
        <f t="shared" si="4"/>
        <v>0</v>
      </c>
      <c r="L29" s="292"/>
    </row>
    <row r="30" spans="1:12" x14ac:dyDescent="0.25">
      <c r="A30" s="95" t="s">
        <v>344</v>
      </c>
      <c r="B30" s="90" t="s">
        <v>49</v>
      </c>
      <c r="C30" s="322" t="s">
        <v>22</v>
      </c>
      <c r="D30" s="322"/>
      <c r="E30" s="322"/>
      <c r="F30" s="322"/>
      <c r="G30" s="213">
        <f>[1]Hiv.!$I$121</f>
        <v>3850787</v>
      </c>
      <c r="H30" s="213">
        <f t="shared" si="3"/>
        <v>3850787</v>
      </c>
      <c r="I30" s="22"/>
      <c r="J30" s="22"/>
      <c r="K30" s="294">
        <f t="shared" si="4"/>
        <v>3850787</v>
      </c>
      <c r="L30" s="292"/>
    </row>
    <row r="31" spans="1:12" x14ac:dyDescent="0.25">
      <c r="A31" s="95" t="s">
        <v>254</v>
      </c>
      <c r="B31" s="90" t="s">
        <v>51</v>
      </c>
      <c r="C31" s="322" t="s">
        <v>17</v>
      </c>
      <c r="D31" s="322"/>
      <c r="E31" s="322"/>
      <c r="F31" s="322"/>
      <c r="G31" s="213">
        <f>[1]Hiv.!$I$122</f>
        <v>750000</v>
      </c>
      <c r="H31" s="213">
        <f t="shared" si="3"/>
        <v>750000</v>
      </c>
      <c r="I31" s="22"/>
      <c r="J31" s="22"/>
      <c r="K31" s="294">
        <f t="shared" si="4"/>
        <v>750000</v>
      </c>
      <c r="L31" s="292"/>
    </row>
    <row r="32" spans="1:12" x14ac:dyDescent="0.25">
      <c r="A32" s="95" t="s">
        <v>255</v>
      </c>
      <c r="B32" s="90" t="s">
        <v>50</v>
      </c>
      <c r="C32" s="91" t="s">
        <v>21</v>
      </c>
      <c r="D32" s="91"/>
      <c r="E32" s="91"/>
      <c r="F32" s="91"/>
      <c r="G32" s="213">
        <f>[1]Hiv.!$I$123</f>
        <v>200000</v>
      </c>
      <c r="H32" s="213">
        <f t="shared" si="3"/>
        <v>200000</v>
      </c>
      <c r="I32" s="22"/>
      <c r="J32" s="22"/>
      <c r="K32" s="294">
        <f t="shared" si="4"/>
        <v>200000</v>
      </c>
      <c r="L32" s="292"/>
    </row>
    <row r="33" spans="1:12" x14ac:dyDescent="0.25">
      <c r="A33" s="95" t="s">
        <v>222</v>
      </c>
      <c r="B33" s="90" t="s">
        <v>147</v>
      </c>
      <c r="C33" s="322" t="s">
        <v>23</v>
      </c>
      <c r="D33" s="322"/>
      <c r="E33" s="322"/>
      <c r="F33" s="322"/>
      <c r="G33" s="213">
        <f>[1]Hiv.!$I$124</f>
        <v>3766576.24</v>
      </c>
      <c r="H33" s="213">
        <f t="shared" si="3"/>
        <v>3766576.24</v>
      </c>
      <c r="I33" s="22"/>
      <c r="J33" s="22"/>
      <c r="K33" s="294">
        <f t="shared" si="4"/>
        <v>3766576.24</v>
      </c>
      <c r="L33" s="292"/>
    </row>
    <row r="34" spans="1:12" x14ac:dyDescent="0.25">
      <c r="A34" s="95" t="s">
        <v>223</v>
      </c>
      <c r="B34" s="106" t="s">
        <v>59</v>
      </c>
      <c r="C34" s="322" t="s">
        <v>60</v>
      </c>
      <c r="D34" s="322"/>
      <c r="E34" s="322"/>
      <c r="F34" s="322"/>
      <c r="G34" s="214">
        <f>[1]Hiv.!$I$129</f>
        <v>20000</v>
      </c>
      <c r="H34" s="213">
        <f t="shared" si="3"/>
        <v>20000</v>
      </c>
      <c r="I34" s="22"/>
      <c r="J34" s="22"/>
      <c r="K34" s="294">
        <f t="shared" si="4"/>
        <v>20000</v>
      </c>
      <c r="L34" s="292"/>
    </row>
    <row r="35" spans="1:12" x14ac:dyDescent="0.25">
      <c r="A35" s="95" t="s">
        <v>345</v>
      </c>
      <c r="B35" s="106" t="s">
        <v>403</v>
      </c>
      <c r="C35" s="91" t="s">
        <v>402</v>
      </c>
      <c r="D35" s="91"/>
      <c r="E35" s="91"/>
      <c r="F35" s="91"/>
      <c r="G35" s="214"/>
      <c r="H35" s="310"/>
      <c r="I35" s="310"/>
      <c r="J35" s="310"/>
      <c r="K35" s="311"/>
      <c r="L35" s="312"/>
    </row>
    <row r="36" spans="1:12" x14ac:dyDescent="0.25">
      <c r="A36" s="98" t="s">
        <v>244</v>
      </c>
      <c r="B36" s="99" t="s">
        <v>31</v>
      </c>
      <c r="C36" s="323" t="s">
        <v>119</v>
      </c>
      <c r="D36" s="323"/>
      <c r="E36" s="323"/>
      <c r="F36" s="323"/>
      <c r="G36" s="216">
        <f>SUM(G21:G34)</f>
        <v>17736858.240000002</v>
      </c>
      <c r="H36" s="216">
        <f>SUM(H21:H34)</f>
        <v>17736858.240000002</v>
      </c>
      <c r="I36" s="216"/>
      <c r="J36" s="216"/>
      <c r="K36" s="216">
        <f t="shared" ref="K36:L36" si="5">SUM(K21:K34)</f>
        <v>17736858.240000002</v>
      </c>
      <c r="L36" s="216">
        <f t="shared" si="5"/>
        <v>0</v>
      </c>
    </row>
    <row r="37" spans="1:12" x14ac:dyDescent="0.25">
      <c r="A37" s="95" t="s">
        <v>224</v>
      </c>
      <c r="B37" s="89" t="s">
        <v>258</v>
      </c>
      <c r="C37" s="91" t="s">
        <v>26</v>
      </c>
      <c r="D37" s="102"/>
      <c r="E37" s="102"/>
      <c r="F37" s="102"/>
      <c r="G37" s="217"/>
      <c r="H37" s="22"/>
      <c r="I37" s="22"/>
      <c r="J37" s="22"/>
      <c r="K37" s="292"/>
      <c r="L37" s="292"/>
    </row>
    <row r="38" spans="1:12" x14ac:dyDescent="0.25">
      <c r="A38" s="95" t="s">
        <v>346</v>
      </c>
      <c r="B38" s="89" t="s">
        <v>259</v>
      </c>
      <c r="C38" s="91" t="s">
        <v>25</v>
      </c>
      <c r="D38" s="102"/>
      <c r="E38" s="102"/>
      <c r="F38" s="102"/>
      <c r="G38" s="217"/>
      <c r="H38" s="22"/>
      <c r="I38" s="22"/>
      <c r="J38" s="22"/>
      <c r="K38" s="292"/>
      <c r="L38" s="292"/>
    </row>
    <row r="39" spans="1:12" x14ac:dyDescent="0.25">
      <c r="A39" s="98" t="s">
        <v>256</v>
      </c>
      <c r="B39" s="99" t="s">
        <v>134</v>
      </c>
      <c r="C39" s="105" t="s">
        <v>121</v>
      </c>
      <c r="D39" s="105"/>
      <c r="E39" s="105"/>
      <c r="F39" s="105"/>
      <c r="G39" s="216">
        <f>SUM(G37:G38)</f>
        <v>0</v>
      </c>
      <c r="H39" s="206"/>
      <c r="I39" s="206"/>
      <c r="J39" s="206"/>
      <c r="K39" s="293"/>
      <c r="L39" s="293"/>
    </row>
    <row r="40" spans="1:12" x14ac:dyDescent="0.25">
      <c r="A40" s="95" t="s">
        <v>225</v>
      </c>
      <c r="B40" s="89" t="s">
        <v>260</v>
      </c>
      <c r="C40" s="91" t="s">
        <v>30</v>
      </c>
      <c r="D40" s="102"/>
      <c r="E40" s="102"/>
      <c r="F40" s="102"/>
      <c r="G40" s="214"/>
      <c r="H40" s="30"/>
      <c r="I40" s="22"/>
      <c r="J40" s="22"/>
      <c r="K40" s="292"/>
      <c r="L40" s="292"/>
    </row>
    <row r="41" spans="1:12" x14ac:dyDescent="0.25">
      <c r="A41" s="95" t="s">
        <v>226</v>
      </c>
      <c r="B41" s="89" t="s">
        <v>261</v>
      </c>
      <c r="C41" s="91" t="s">
        <v>42</v>
      </c>
      <c r="D41" s="102"/>
      <c r="E41" s="102"/>
      <c r="F41" s="102"/>
      <c r="G41" s="217"/>
      <c r="H41" s="300"/>
      <c r="I41" s="22"/>
      <c r="J41" s="22"/>
      <c r="K41" s="292"/>
      <c r="L41" s="292"/>
    </row>
    <row r="42" spans="1:12" x14ac:dyDescent="0.25">
      <c r="A42" s="95" t="s">
        <v>228</v>
      </c>
      <c r="B42" s="89" t="s">
        <v>158</v>
      </c>
      <c r="C42" s="91" t="s">
        <v>157</v>
      </c>
      <c r="D42" s="102"/>
      <c r="E42" s="102"/>
      <c r="F42" s="102"/>
      <c r="G42" s="217"/>
      <c r="H42" s="300"/>
      <c r="I42" s="22"/>
      <c r="J42" s="22"/>
      <c r="K42" s="292"/>
      <c r="L42" s="292"/>
    </row>
    <row r="43" spans="1:12" x14ac:dyDescent="0.25">
      <c r="A43" s="98" t="s">
        <v>229</v>
      </c>
      <c r="B43" s="108" t="s">
        <v>122</v>
      </c>
      <c r="C43" s="105" t="s">
        <v>123</v>
      </c>
      <c r="D43" s="105"/>
      <c r="E43" s="105"/>
      <c r="F43" s="105"/>
      <c r="G43" s="216">
        <f>SUM(G40:G42)</f>
        <v>0</v>
      </c>
      <c r="H43" s="216">
        <f t="shared" ref="H43:L43" si="6">SUM(H40:H42)</f>
        <v>0</v>
      </c>
      <c r="I43" s="216"/>
      <c r="J43" s="216"/>
      <c r="K43" s="216">
        <f t="shared" si="6"/>
        <v>0</v>
      </c>
      <c r="L43" s="216">
        <f t="shared" si="6"/>
        <v>0</v>
      </c>
    </row>
    <row r="44" spans="1:12" x14ac:dyDescent="0.25">
      <c r="A44" s="95" t="s">
        <v>230</v>
      </c>
      <c r="B44" s="89" t="s">
        <v>262</v>
      </c>
      <c r="C44" s="91" t="s">
        <v>97</v>
      </c>
      <c r="D44" s="102"/>
      <c r="E44" s="102"/>
      <c r="F44" s="102"/>
      <c r="G44" s="214">
        <f>[1]Hiv.!$I$127</f>
        <v>3149606</v>
      </c>
      <c r="H44" s="213"/>
      <c r="I44" s="214">
        <v>3149606</v>
      </c>
      <c r="J44" s="22"/>
      <c r="K44" s="294">
        <v>3149606</v>
      </c>
      <c r="L44" s="292"/>
    </row>
    <row r="45" spans="1:12" x14ac:dyDescent="0.25">
      <c r="A45" s="95" t="s">
        <v>231</v>
      </c>
      <c r="B45" s="89" t="s">
        <v>263</v>
      </c>
      <c r="C45" s="91" t="s">
        <v>36</v>
      </c>
      <c r="D45" s="102"/>
      <c r="E45" s="102"/>
      <c r="F45" s="102"/>
      <c r="G45" s="214">
        <f>[1]Hiv.!$I$128</f>
        <v>850393.62000000011</v>
      </c>
      <c r="H45" s="213"/>
      <c r="I45" s="214">
        <v>850394</v>
      </c>
      <c r="J45" s="22"/>
      <c r="K45" s="294">
        <v>850394</v>
      </c>
      <c r="L45" s="292"/>
    </row>
    <row r="46" spans="1:12" x14ac:dyDescent="0.25">
      <c r="A46" s="98" t="s">
        <v>232</v>
      </c>
      <c r="B46" s="99" t="s">
        <v>124</v>
      </c>
      <c r="C46" s="105" t="s">
        <v>125</v>
      </c>
      <c r="D46" s="105"/>
      <c r="E46" s="105"/>
      <c r="F46" s="105"/>
      <c r="G46" s="219">
        <f>SUM(G44:G45)</f>
        <v>3999999.62</v>
      </c>
      <c r="H46" s="219"/>
      <c r="I46" s="219">
        <f t="shared" ref="I46:L46" si="7">SUM(I44:I45)</f>
        <v>4000000</v>
      </c>
      <c r="J46" s="219"/>
      <c r="K46" s="219">
        <f t="shared" si="7"/>
        <v>4000000</v>
      </c>
      <c r="L46" s="219">
        <f t="shared" si="7"/>
        <v>0</v>
      </c>
    </row>
    <row r="47" spans="1:12" x14ac:dyDescent="0.25">
      <c r="A47" s="95" t="s">
        <v>233</v>
      </c>
      <c r="B47" s="89" t="s">
        <v>264</v>
      </c>
      <c r="C47" s="91" t="s">
        <v>35</v>
      </c>
      <c r="D47" s="102"/>
      <c r="E47" s="102"/>
      <c r="F47" s="102"/>
      <c r="G47" s="217"/>
      <c r="H47" s="22"/>
      <c r="I47" s="22"/>
      <c r="J47" s="22"/>
      <c r="K47" s="292"/>
      <c r="L47" s="292"/>
    </row>
    <row r="48" spans="1:12" x14ac:dyDescent="0.25">
      <c r="A48" s="95" t="s">
        <v>347</v>
      </c>
      <c r="B48" s="89" t="s">
        <v>149</v>
      </c>
      <c r="C48" s="91" t="s">
        <v>37</v>
      </c>
      <c r="D48" s="91"/>
      <c r="E48" s="91"/>
      <c r="F48" s="91"/>
      <c r="G48" s="214"/>
      <c r="H48" s="22"/>
      <c r="I48" s="22"/>
      <c r="J48" s="22"/>
      <c r="K48" s="292"/>
      <c r="L48" s="292"/>
    </row>
    <row r="49" spans="1:985" x14ac:dyDescent="0.25">
      <c r="A49" s="98" t="s">
        <v>348</v>
      </c>
      <c r="B49" s="99" t="s">
        <v>126</v>
      </c>
      <c r="C49" s="105" t="s">
        <v>127</v>
      </c>
      <c r="D49" s="105"/>
      <c r="E49" s="105"/>
      <c r="F49" s="105"/>
      <c r="G49" s="216">
        <f>SUM(G47:G48)</f>
        <v>0</v>
      </c>
      <c r="H49" s="206"/>
      <c r="I49" s="206"/>
      <c r="J49" s="206"/>
      <c r="K49" s="293"/>
      <c r="L49" s="293"/>
    </row>
    <row r="50" spans="1:985" ht="25.5" x14ac:dyDescent="0.25">
      <c r="A50" s="95" t="s">
        <v>349</v>
      </c>
      <c r="B50" s="89" t="s">
        <v>265</v>
      </c>
      <c r="C50" s="91" t="s">
        <v>153</v>
      </c>
      <c r="D50" s="91"/>
      <c r="E50" s="91"/>
      <c r="F50" s="91"/>
      <c r="G50" s="214"/>
      <c r="H50" s="22"/>
      <c r="I50" s="22"/>
      <c r="J50" s="22"/>
      <c r="K50" s="292"/>
      <c r="L50" s="292"/>
    </row>
    <row r="51" spans="1:985" x14ac:dyDescent="0.25">
      <c r="A51" s="98" t="s">
        <v>257</v>
      </c>
      <c r="B51" s="99" t="s">
        <v>128</v>
      </c>
      <c r="C51" s="105" t="s">
        <v>129</v>
      </c>
      <c r="D51" s="105"/>
      <c r="E51" s="105"/>
      <c r="F51" s="105"/>
      <c r="G51" s="216">
        <f>SUM(G50)</f>
        <v>0</v>
      </c>
      <c r="H51" s="206"/>
      <c r="I51" s="206"/>
      <c r="J51" s="206"/>
      <c r="K51" s="293"/>
      <c r="L51" s="293"/>
    </row>
    <row r="52" spans="1:985" ht="37.15" customHeight="1" x14ac:dyDescent="0.25">
      <c r="A52" s="98" t="s">
        <v>350</v>
      </c>
      <c r="B52" s="104" t="s">
        <v>266</v>
      </c>
      <c r="C52" s="323" t="s">
        <v>267</v>
      </c>
      <c r="D52" s="323"/>
      <c r="E52" s="323"/>
      <c r="F52" s="323"/>
      <c r="G52" s="216">
        <f>G19+G20+G36+G39+G43+G46+G49+G51</f>
        <v>195116466.26000002</v>
      </c>
      <c r="H52" s="216">
        <f t="shared" ref="H52:I52" si="8">H19+H20+H36+H39+H43+H46+H49+H51</f>
        <v>191116466.64000002</v>
      </c>
      <c r="I52" s="216">
        <f t="shared" si="8"/>
        <v>4000000</v>
      </c>
      <c r="J52" s="206"/>
      <c r="K52" s="216">
        <f>K19+K20+K36+K39+K43+K46+K49+K51</f>
        <v>155445308.64000002</v>
      </c>
      <c r="L52" s="100">
        <f>L19+L20+L36+L39+L43+L46+L49+L51</f>
        <v>39671158</v>
      </c>
    </row>
    <row r="53" spans="1:985" ht="13.9" x14ac:dyDescent="0.25">
      <c r="A53" s="96"/>
      <c r="K53" s="290"/>
      <c r="L53" s="290"/>
    </row>
    <row r="54" spans="1:985" ht="22.15" customHeight="1" x14ac:dyDescent="0.25">
      <c r="A54" s="337" t="s">
        <v>268</v>
      </c>
      <c r="B54" s="337"/>
      <c r="C54" s="337"/>
      <c r="D54" s="337"/>
      <c r="E54" s="337"/>
      <c r="F54" s="337"/>
      <c r="G54" s="337"/>
      <c r="H54" s="337"/>
      <c r="I54" s="337"/>
      <c r="J54" s="337"/>
      <c r="K54" s="291"/>
      <c r="L54" s="291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  <c r="HV54" s="86"/>
      <c r="HW54" s="86"/>
      <c r="HX54" s="86"/>
      <c r="HY54" s="86"/>
      <c r="HZ54" s="86"/>
      <c r="IA54" s="86"/>
      <c r="IB54" s="86"/>
      <c r="IC54" s="86"/>
      <c r="ID54" s="86"/>
      <c r="IE54" s="86"/>
      <c r="IF54" s="86"/>
      <c r="IG54" s="86"/>
      <c r="IH54" s="86"/>
      <c r="II54" s="86"/>
      <c r="IJ54" s="86"/>
      <c r="IK54" s="86"/>
      <c r="IL54" s="86"/>
      <c r="IM54" s="86"/>
      <c r="IN54" s="86"/>
      <c r="IO54" s="86"/>
      <c r="IP54" s="86"/>
      <c r="IQ54" s="86"/>
      <c r="IR54" s="86"/>
      <c r="IS54" s="86"/>
      <c r="IT54" s="86"/>
      <c r="IU54" s="86"/>
      <c r="IV54" s="86"/>
      <c r="IW54" s="86"/>
      <c r="IX54" s="86"/>
      <c r="IY54" s="86"/>
      <c r="IZ54" s="86"/>
      <c r="JA54" s="86"/>
      <c r="JB54" s="86"/>
      <c r="JC54" s="86"/>
      <c r="JD54" s="86"/>
      <c r="JE54" s="86"/>
      <c r="JF54" s="86"/>
      <c r="JG54" s="86"/>
      <c r="JH54" s="86"/>
      <c r="JI54" s="86"/>
      <c r="JJ54" s="86"/>
      <c r="JK54" s="86"/>
      <c r="JL54" s="86"/>
      <c r="JM54" s="86"/>
      <c r="JN54" s="86"/>
      <c r="JO54" s="86"/>
      <c r="JP54" s="86"/>
      <c r="JQ54" s="86"/>
      <c r="JR54" s="86"/>
      <c r="JS54" s="86"/>
      <c r="JT54" s="86"/>
      <c r="JU54" s="86"/>
      <c r="JV54" s="86"/>
      <c r="JW54" s="86"/>
      <c r="JX54" s="86"/>
      <c r="JY54" s="86"/>
      <c r="JZ54" s="86"/>
      <c r="KA54" s="86"/>
      <c r="KB54" s="86"/>
      <c r="KC54" s="86"/>
      <c r="KD54" s="86"/>
      <c r="KE54" s="86"/>
      <c r="KF54" s="86"/>
      <c r="KG54" s="86"/>
      <c r="KH54" s="86"/>
      <c r="KI54" s="86"/>
      <c r="KJ54" s="86"/>
      <c r="KK54" s="86"/>
      <c r="KL54" s="86"/>
      <c r="KM54" s="86"/>
      <c r="KN54" s="86"/>
      <c r="KO54" s="86"/>
      <c r="KP54" s="86"/>
      <c r="KQ54" s="86"/>
      <c r="KR54" s="86"/>
      <c r="KS54" s="86"/>
      <c r="KT54" s="86"/>
      <c r="KU54" s="86"/>
      <c r="KV54" s="86"/>
      <c r="KW54" s="86"/>
      <c r="KX54" s="86"/>
      <c r="KY54" s="86"/>
      <c r="KZ54" s="86"/>
      <c r="LA54" s="86"/>
      <c r="LB54" s="86"/>
      <c r="LC54" s="86"/>
      <c r="LD54" s="86"/>
      <c r="LE54" s="86"/>
      <c r="LF54" s="86"/>
      <c r="LG54" s="86"/>
      <c r="LH54" s="86"/>
      <c r="LI54" s="86"/>
      <c r="LJ54" s="86"/>
      <c r="LK54" s="86"/>
      <c r="LL54" s="86"/>
      <c r="LM54" s="86"/>
      <c r="LN54" s="86"/>
      <c r="LO54" s="86"/>
      <c r="LP54" s="86"/>
      <c r="LQ54" s="86"/>
      <c r="LR54" s="86"/>
      <c r="LS54" s="86"/>
      <c r="LT54" s="86"/>
      <c r="LU54" s="86"/>
      <c r="LV54" s="86"/>
      <c r="LW54" s="86"/>
      <c r="LX54" s="86"/>
      <c r="LY54" s="86"/>
      <c r="LZ54" s="86"/>
      <c r="MA54" s="86"/>
      <c r="MB54" s="86"/>
      <c r="MC54" s="86"/>
      <c r="MD54" s="86"/>
      <c r="ME54" s="86"/>
      <c r="MF54" s="86"/>
      <c r="MG54" s="86"/>
      <c r="MH54" s="86"/>
      <c r="MI54" s="86"/>
      <c r="MJ54" s="86"/>
      <c r="MK54" s="86"/>
      <c r="ML54" s="86"/>
      <c r="MM54" s="86"/>
      <c r="MN54" s="86"/>
      <c r="MO54" s="86"/>
      <c r="MP54" s="86"/>
      <c r="MQ54" s="86"/>
      <c r="MR54" s="86"/>
      <c r="MS54" s="86"/>
      <c r="MT54" s="86"/>
      <c r="MU54" s="86"/>
      <c r="MV54" s="86"/>
      <c r="MW54" s="86"/>
      <c r="MX54" s="86"/>
      <c r="MY54" s="86"/>
      <c r="MZ54" s="86"/>
      <c r="NA54" s="86"/>
      <c r="NB54" s="86"/>
      <c r="NC54" s="86"/>
      <c r="ND54" s="86"/>
      <c r="NE54" s="86"/>
      <c r="NF54" s="86"/>
      <c r="NG54" s="86"/>
      <c r="NH54" s="86"/>
      <c r="NI54" s="86"/>
      <c r="NJ54" s="86"/>
      <c r="NK54" s="86"/>
      <c r="NL54" s="86"/>
      <c r="NM54" s="86"/>
      <c r="NN54" s="86"/>
      <c r="NO54" s="86"/>
      <c r="NP54" s="86"/>
      <c r="NQ54" s="86"/>
      <c r="NR54" s="86"/>
      <c r="NS54" s="86"/>
      <c r="NT54" s="86"/>
      <c r="NU54" s="86"/>
      <c r="NV54" s="86"/>
      <c r="NW54" s="86"/>
      <c r="NX54" s="86"/>
      <c r="NY54" s="86"/>
      <c r="NZ54" s="86"/>
      <c r="OA54" s="86"/>
      <c r="OB54" s="86"/>
      <c r="OC54" s="86"/>
      <c r="OD54" s="86"/>
      <c r="OE54" s="86"/>
      <c r="OF54" s="86"/>
      <c r="OG54" s="86"/>
      <c r="OH54" s="86"/>
      <c r="OI54" s="86"/>
      <c r="OJ54" s="86"/>
      <c r="OK54" s="86"/>
      <c r="OL54" s="86"/>
      <c r="OM54" s="86"/>
      <c r="ON54" s="86"/>
      <c r="OO54" s="86"/>
      <c r="OP54" s="86"/>
      <c r="OQ54" s="86"/>
      <c r="OR54" s="86"/>
      <c r="OS54" s="86"/>
      <c r="OT54" s="86"/>
      <c r="OU54" s="86"/>
      <c r="OV54" s="86"/>
      <c r="OW54" s="86"/>
      <c r="OX54" s="86"/>
      <c r="OY54" s="86"/>
      <c r="OZ54" s="86"/>
      <c r="PA54" s="86"/>
      <c r="PB54" s="86"/>
      <c r="PC54" s="86"/>
      <c r="PD54" s="86"/>
      <c r="PE54" s="86"/>
      <c r="PF54" s="86"/>
      <c r="PG54" s="86"/>
      <c r="PH54" s="86"/>
      <c r="PI54" s="86"/>
      <c r="PJ54" s="86"/>
      <c r="PK54" s="86"/>
      <c r="PL54" s="86"/>
      <c r="PM54" s="86"/>
      <c r="PN54" s="86"/>
      <c r="PO54" s="86"/>
      <c r="PP54" s="86"/>
      <c r="PQ54" s="86"/>
      <c r="PR54" s="86"/>
      <c r="PS54" s="86"/>
      <c r="PT54" s="86"/>
      <c r="PU54" s="86"/>
      <c r="PV54" s="86"/>
      <c r="PW54" s="86"/>
      <c r="PX54" s="86"/>
      <c r="PY54" s="86"/>
      <c r="PZ54" s="86"/>
      <c r="QA54" s="86"/>
      <c r="QB54" s="86"/>
      <c r="QC54" s="86"/>
      <c r="QD54" s="86"/>
      <c r="QE54" s="86"/>
      <c r="QF54" s="86"/>
      <c r="QG54" s="86"/>
      <c r="QH54" s="86"/>
      <c r="QI54" s="86"/>
      <c r="QJ54" s="86"/>
      <c r="QK54" s="86"/>
      <c r="QL54" s="86"/>
      <c r="QM54" s="86"/>
      <c r="QN54" s="86"/>
      <c r="QO54" s="86"/>
      <c r="QP54" s="86"/>
      <c r="QQ54" s="86"/>
      <c r="QR54" s="86"/>
      <c r="QS54" s="86"/>
      <c r="QT54" s="86"/>
      <c r="QU54" s="86"/>
      <c r="QV54" s="86"/>
      <c r="QW54" s="86"/>
      <c r="QX54" s="86"/>
      <c r="QY54" s="86"/>
      <c r="QZ54" s="86"/>
      <c r="RA54" s="86"/>
      <c r="RB54" s="86"/>
      <c r="RC54" s="86"/>
      <c r="RD54" s="86"/>
      <c r="RE54" s="86"/>
      <c r="RF54" s="86"/>
      <c r="RG54" s="86"/>
      <c r="RH54" s="86"/>
      <c r="RI54" s="86"/>
      <c r="RJ54" s="86"/>
      <c r="RK54" s="86"/>
      <c r="RL54" s="86"/>
      <c r="RM54" s="86"/>
      <c r="RN54" s="86"/>
      <c r="RO54" s="86"/>
      <c r="RP54" s="86"/>
      <c r="RQ54" s="86"/>
      <c r="RR54" s="86"/>
      <c r="RS54" s="86"/>
      <c r="RT54" s="86"/>
      <c r="RU54" s="86"/>
      <c r="RV54" s="86"/>
      <c r="RW54" s="86"/>
      <c r="RX54" s="86"/>
      <c r="RY54" s="86"/>
      <c r="RZ54" s="86"/>
      <c r="SA54" s="86"/>
      <c r="SB54" s="86"/>
      <c r="SC54" s="86"/>
      <c r="SD54" s="86"/>
      <c r="SE54" s="86"/>
      <c r="SF54" s="86"/>
      <c r="SG54" s="86"/>
      <c r="SH54" s="86"/>
      <c r="SI54" s="86"/>
      <c r="SJ54" s="86"/>
      <c r="SK54" s="86"/>
      <c r="SL54" s="86"/>
      <c r="SM54" s="86"/>
      <c r="SN54" s="86"/>
      <c r="SO54" s="86"/>
      <c r="SP54" s="86"/>
      <c r="SQ54" s="86"/>
      <c r="SR54" s="86"/>
      <c r="SS54" s="86"/>
      <c r="ST54" s="86"/>
      <c r="SU54" s="86"/>
      <c r="SV54" s="86"/>
      <c r="SW54" s="86"/>
      <c r="SX54" s="86"/>
      <c r="SY54" s="86"/>
      <c r="SZ54" s="86"/>
      <c r="TA54" s="86"/>
      <c r="TB54" s="86"/>
      <c r="TC54" s="86"/>
      <c r="TD54" s="86"/>
      <c r="TE54" s="86"/>
      <c r="TF54" s="86"/>
      <c r="TG54" s="86"/>
      <c r="TH54" s="86"/>
      <c r="TI54" s="86"/>
      <c r="TJ54" s="86"/>
      <c r="TK54" s="86"/>
      <c r="TL54" s="86"/>
      <c r="TM54" s="86"/>
      <c r="TN54" s="86"/>
      <c r="TO54" s="86"/>
      <c r="TP54" s="86"/>
      <c r="TQ54" s="86"/>
      <c r="TR54" s="86"/>
      <c r="TS54" s="86"/>
      <c r="TT54" s="86"/>
      <c r="TU54" s="86"/>
      <c r="TV54" s="86"/>
      <c r="TW54" s="86"/>
      <c r="TX54" s="86"/>
      <c r="TY54" s="86"/>
      <c r="TZ54" s="86"/>
      <c r="UA54" s="86"/>
      <c r="UB54" s="86"/>
      <c r="UC54" s="86"/>
      <c r="UD54" s="86"/>
      <c r="UE54" s="86"/>
      <c r="UF54" s="86"/>
      <c r="UG54" s="86"/>
      <c r="UH54" s="86"/>
      <c r="UI54" s="86"/>
      <c r="UJ54" s="86"/>
      <c r="UK54" s="86"/>
      <c r="UL54" s="86"/>
      <c r="UM54" s="86"/>
      <c r="UN54" s="86"/>
      <c r="UO54" s="86"/>
      <c r="UP54" s="86"/>
      <c r="UQ54" s="86"/>
      <c r="UR54" s="86"/>
      <c r="US54" s="86"/>
      <c r="UT54" s="86"/>
      <c r="UU54" s="86"/>
      <c r="UV54" s="86"/>
      <c r="UW54" s="86"/>
      <c r="UX54" s="86"/>
      <c r="UY54" s="86"/>
      <c r="UZ54" s="86"/>
      <c r="VA54" s="86"/>
      <c r="VB54" s="86"/>
      <c r="VC54" s="86"/>
      <c r="VD54" s="86"/>
      <c r="VE54" s="86"/>
      <c r="VF54" s="86"/>
      <c r="VG54" s="86"/>
      <c r="VH54" s="86"/>
      <c r="VI54" s="86"/>
      <c r="VJ54" s="86"/>
      <c r="VK54" s="86"/>
      <c r="VL54" s="86"/>
      <c r="VM54" s="86"/>
      <c r="VN54" s="86"/>
      <c r="VO54" s="86"/>
      <c r="VP54" s="86"/>
      <c r="VQ54" s="86"/>
      <c r="VR54" s="86"/>
      <c r="VS54" s="86"/>
      <c r="VT54" s="86"/>
      <c r="VU54" s="86"/>
      <c r="VV54" s="86"/>
      <c r="VW54" s="86"/>
      <c r="VX54" s="86"/>
      <c r="VY54" s="86"/>
      <c r="VZ54" s="86"/>
      <c r="WA54" s="86"/>
      <c r="WB54" s="86"/>
      <c r="WC54" s="86"/>
      <c r="WD54" s="86"/>
      <c r="WE54" s="86"/>
      <c r="WF54" s="86"/>
      <c r="WG54" s="86"/>
      <c r="WH54" s="86"/>
      <c r="WI54" s="86"/>
      <c r="WJ54" s="86"/>
      <c r="WK54" s="86"/>
      <c r="WL54" s="86"/>
      <c r="WM54" s="86"/>
      <c r="WN54" s="86"/>
      <c r="WO54" s="86"/>
      <c r="WP54" s="86"/>
      <c r="WQ54" s="86"/>
      <c r="WR54" s="86"/>
      <c r="WS54" s="86"/>
      <c r="WT54" s="86"/>
      <c r="WU54" s="86"/>
      <c r="WV54" s="86"/>
      <c r="WW54" s="86"/>
      <c r="WX54" s="86"/>
      <c r="WY54" s="86"/>
      <c r="WZ54" s="86"/>
      <c r="XA54" s="86"/>
      <c r="XB54" s="86"/>
      <c r="XC54" s="86"/>
      <c r="XD54" s="86"/>
      <c r="XE54" s="86"/>
      <c r="XF54" s="86"/>
      <c r="XG54" s="86"/>
      <c r="XH54" s="86"/>
      <c r="XI54" s="86"/>
      <c r="XJ54" s="86"/>
      <c r="XK54" s="86"/>
      <c r="XL54" s="86"/>
      <c r="XM54" s="86"/>
      <c r="XN54" s="86"/>
      <c r="XO54" s="86"/>
      <c r="XP54" s="86"/>
      <c r="XQ54" s="86"/>
      <c r="XR54" s="86"/>
      <c r="XS54" s="86"/>
      <c r="XT54" s="86"/>
      <c r="XU54" s="86"/>
      <c r="XV54" s="86"/>
      <c r="XW54" s="86"/>
      <c r="XX54" s="86"/>
      <c r="XY54" s="86"/>
      <c r="XZ54" s="86"/>
      <c r="YA54" s="86"/>
      <c r="YB54" s="86"/>
      <c r="YC54" s="86"/>
      <c r="YD54" s="86"/>
      <c r="YE54" s="86"/>
      <c r="YF54" s="86"/>
      <c r="YG54" s="86"/>
      <c r="YH54" s="86"/>
      <c r="YI54" s="86"/>
      <c r="YJ54" s="86"/>
      <c r="YK54" s="86"/>
      <c r="YL54" s="86"/>
      <c r="YM54" s="86"/>
      <c r="YN54" s="86"/>
      <c r="YO54" s="86"/>
      <c r="YP54" s="86"/>
      <c r="YQ54" s="86"/>
      <c r="YR54" s="86"/>
      <c r="YS54" s="86"/>
      <c r="YT54" s="86"/>
      <c r="YU54" s="86"/>
      <c r="YV54" s="86"/>
      <c r="YW54" s="86"/>
      <c r="YX54" s="86"/>
      <c r="YY54" s="86"/>
      <c r="YZ54" s="86"/>
      <c r="ZA54" s="86"/>
      <c r="ZB54" s="86"/>
      <c r="ZC54" s="86"/>
      <c r="ZD54" s="86"/>
      <c r="ZE54" s="86"/>
      <c r="ZF54" s="86"/>
      <c r="ZG54" s="86"/>
      <c r="ZH54" s="86"/>
      <c r="ZI54" s="86"/>
      <c r="ZJ54" s="86"/>
      <c r="ZK54" s="86"/>
      <c r="ZL54" s="86"/>
      <c r="ZM54" s="86"/>
      <c r="ZN54" s="86"/>
      <c r="ZO54" s="86"/>
      <c r="ZP54" s="86"/>
      <c r="ZQ54" s="86"/>
      <c r="ZR54" s="86"/>
      <c r="ZS54" s="86"/>
      <c r="ZT54" s="86"/>
      <c r="ZU54" s="86"/>
      <c r="ZV54" s="86"/>
      <c r="ZW54" s="86"/>
      <c r="ZX54" s="86"/>
      <c r="ZY54" s="86"/>
      <c r="ZZ54" s="86"/>
      <c r="AAA54" s="86"/>
      <c r="AAB54" s="86"/>
      <c r="AAC54" s="86"/>
      <c r="AAD54" s="86"/>
      <c r="AAE54" s="86"/>
      <c r="AAF54" s="86"/>
      <c r="AAG54" s="86"/>
      <c r="AAH54" s="86"/>
      <c r="AAI54" s="86"/>
      <c r="AAJ54" s="86"/>
      <c r="AAK54" s="86"/>
      <c r="AAL54" s="86"/>
      <c r="AAM54" s="86"/>
      <c r="AAN54" s="86"/>
      <c r="AAO54" s="86"/>
      <c r="AAP54" s="86"/>
      <c r="AAQ54" s="86"/>
      <c r="AAR54" s="86"/>
      <c r="AAS54" s="86"/>
      <c r="AAT54" s="86"/>
      <c r="AAU54" s="86"/>
      <c r="AAV54" s="86"/>
      <c r="AAW54" s="86"/>
      <c r="AAX54" s="86"/>
      <c r="AAY54" s="86"/>
      <c r="AAZ54" s="86"/>
      <c r="ABA54" s="86"/>
      <c r="ABB54" s="86"/>
      <c r="ABC54" s="86"/>
      <c r="ABD54" s="86"/>
      <c r="ABE54" s="86"/>
      <c r="ABF54" s="86"/>
      <c r="ABG54" s="86"/>
      <c r="ABH54" s="86"/>
      <c r="ABI54" s="86"/>
      <c r="ABJ54" s="86"/>
      <c r="ABK54" s="86"/>
      <c r="ABL54" s="86"/>
      <c r="ABM54" s="86"/>
      <c r="ABN54" s="86"/>
      <c r="ABO54" s="86"/>
      <c r="ABP54" s="86"/>
      <c r="ABQ54" s="86"/>
      <c r="ABR54" s="86"/>
      <c r="ABS54" s="86"/>
      <c r="ABT54" s="86"/>
      <c r="ABU54" s="86"/>
      <c r="ABV54" s="86"/>
      <c r="ABW54" s="86"/>
      <c r="ABX54" s="86"/>
      <c r="ABY54" s="86"/>
      <c r="ABZ54" s="86"/>
      <c r="ACA54" s="86"/>
      <c r="ACB54" s="86"/>
      <c r="ACC54" s="86"/>
      <c r="ACD54" s="86"/>
      <c r="ACE54" s="86"/>
      <c r="ACF54" s="86"/>
      <c r="ACG54" s="86"/>
      <c r="ACH54" s="86"/>
      <c r="ACI54" s="86"/>
      <c r="ACJ54" s="86"/>
      <c r="ACK54" s="86"/>
      <c r="ACL54" s="86"/>
      <c r="ACM54" s="86"/>
      <c r="ACN54" s="86"/>
      <c r="ACO54" s="86"/>
      <c r="ACP54" s="86"/>
      <c r="ACQ54" s="86"/>
      <c r="ACR54" s="86"/>
      <c r="ACS54" s="86"/>
      <c r="ACT54" s="86"/>
      <c r="ACU54" s="86"/>
      <c r="ACV54" s="86"/>
      <c r="ACW54" s="86"/>
      <c r="ACX54" s="86"/>
      <c r="ACY54" s="86"/>
      <c r="ACZ54" s="86"/>
      <c r="ADA54" s="86"/>
      <c r="ADB54" s="86"/>
      <c r="ADC54" s="86"/>
      <c r="ADD54" s="86"/>
      <c r="ADE54" s="86"/>
      <c r="ADF54" s="86"/>
      <c r="ADG54" s="86"/>
      <c r="ADH54" s="86"/>
      <c r="ADI54" s="86"/>
      <c r="ADJ54" s="86"/>
      <c r="ADK54" s="86"/>
      <c r="ADL54" s="86"/>
      <c r="ADM54" s="86"/>
      <c r="ADN54" s="86"/>
      <c r="ADO54" s="86"/>
      <c r="ADP54" s="86"/>
      <c r="ADQ54" s="86"/>
      <c r="ADR54" s="86"/>
      <c r="ADS54" s="86"/>
      <c r="ADT54" s="86"/>
      <c r="ADU54" s="86"/>
      <c r="ADV54" s="86"/>
      <c r="ADW54" s="86"/>
      <c r="ADX54" s="86"/>
      <c r="ADY54" s="86"/>
      <c r="ADZ54" s="86"/>
      <c r="AEA54" s="86"/>
      <c r="AEB54" s="86"/>
      <c r="AEC54" s="86"/>
      <c r="AED54" s="86"/>
      <c r="AEE54" s="86"/>
      <c r="AEF54" s="86"/>
      <c r="AEG54" s="86"/>
      <c r="AEH54" s="86"/>
      <c r="AEI54" s="86"/>
      <c r="AEJ54" s="86"/>
      <c r="AEK54" s="86"/>
      <c r="AEL54" s="86"/>
      <c r="AEM54" s="86"/>
      <c r="AEN54" s="86"/>
      <c r="AEO54" s="86"/>
      <c r="AEP54" s="86"/>
      <c r="AEQ54" s="86"/>
      <c r="AER54" s="86"/>
      <c r="AES54" s="86"/>
      <c r="AET54" s="86"/>
      <c r="AEU54" s="86"/>
      <c r="AEV54" s="86"/>
      <c r="AEW54" s="86"/>
      <c r="AEX54" s="86"/>
      <c r="AEY54" s="86"/>
      <c r="AEZ54" s="86"/>
      <c r="AFA54" s="86"/>
      <c r="AFB54" s="86"/>
      <c r="AFC54" s="86"/>
      <c r="AFD54" s="86"/>
      <c r="AFE54" s="86"/>
      <c r="AFF54" s="86"/>
      <c r="AFG54" s="86"/>
      <c r="AFH54" s="86"/>
      <c r="AFI54" s="86"/>
      <c r="AFJ54" s="86"/>
      <c r="AFK54" s="86"/>
      <c r="AFL54" s="86"/>
      <c r="AFM54" s="86"/>
      <c r="AFN54" s="86"/>
      <c r="AFO54" s="86"/>
      <c r="AFP54" s="86"/>
      <c r="AFQ54" s="86"/>
      <c r="AFR54" s="86"/>
      <c r="AFS54" s="86"/>
      <c r="AFT54" s="86"/>
      <c r="AFU54" s="86"/>
      <c r="AFV54" s="86"/>
      <c r="AFW54" s="86"/>
      <c r="AFX54" s="86"/>
      <c r="AFY54" s="86"/>
      <c r="AFZ54" s="86"/>
      <c r="AGA54" s="86"/>
      <c r="AGB54" s="86"/>
      <c r="AGC54" s="86"/>
      <c r="AGD54" s="86"/>
      <c r="AGE54" s="86"/>
      <c r="AGF54" s="86"/>
      <c r="AGG54" s="86"/>
      <c r="AGH54" s="86"/>
      <c r="AGI54" s="86"/>
      <c r="AGJ54" s="86"/>
      <c r="AGK54" s="86"/>
      <c r="AGL54" s="86"/>
      <c r="AGM54" s="86"/>
      <c r="AGN54" s="86"/>
      <c r="AGO54" s="86"/>
      <c r="AGP54" s="86"/>
      <c r="AGQ54" s="86"/>
      <c r="AGR54" s="86"/>
      <c r="AGS54" s="86"/>
      <c r="AGT54" s="86"/>
      <c r="AGU54" s="86"/>
      <c r="AGV54" s="86"/>
      <c r="AGW54" s="86"/>
      <c r="AGX54" s="86"/>
      <c r="AGY54" s="86"/>
      <c r="AGZ54" s="86"/>
      <c r="AHA54" s="86"/>
      <c r="AHB54" s="86"/>
      <c r="AHC54" s="86"/>
      <c r="AHD54" s="86"/>
      <c r="AHE54" s="86"/>
      <c r="AHF54" s="86"/>
      <c r="AHG54" s="86"/>
      <c r="AHH54" s="86"/>
      <c r="AHI54" s="86"/>
      <c r="AHJ54" s="86"/>
      <c r="AHK54" s="86"/>
      <c r="AHL54" s="86"/>
      <c r="AHM54" s="86"/>
      <c r="AHN54" s="86"/>
      <c r="AHO54" s="86"/>
      <c r="AHP54" s="86"/>
      <c r="AHQ54" s="86"/>
      <c r="AHR54" s="86"/>
      <c r="AHS54" s="86"/>
      <c r="AHT54" s="86"/>
      <c r="AHU54" s="86"/>
      <c r="AHV54" s="86"/>
      <c r="AHW54" s="86"/>
      <c r="AHX54" s="86"/>
      <c r="AHY54" s="86"/>
      <c r="AHZ54" s="86"/>
      <c r="AIA54" s="86"/>
      <c r="AIB54" s="86"/>
      <c r="AIC54" s="86"/>
      <c r="AID54" s="86"/>
      <c r="AIE54" s="86"/>
      <c r="AIF54" s="86"/>
      <c r="AIG54" s="86"/>
      <c r="AIH54" s="86"/>
      <c r="AII54" s="86"/>
      <c r="AIJ54" s="86"/>
      <c r="AIK54" s="86"/>
      <c r="AIL54" s="86"/>
      <c r="AIM54" s="86"/>
      <c r="AIN54" s="86"/>
      <c r="AIO54" s="86"/>
      <c r="AIP54" s="86"/>
      <c r="AIQ54" s="86"/>
      <c r="AIR54" s="86"/>
      <c r="AIS54" s="86"/>
      <c r="AIT54" s="86"/>
      <c r="AIU54" s="86"/>
      <c r="AIV54" s="86"/>
      <c r="AIW54" s="86"/>
      <c r="AIX54" s="86"/>
      <c r="AIY54" s="86"/>
      <c r="AIZ54" s="86"/>
      <c r="AJA54" s="86"/>
      <c r="AJB54" s="86"/>
      <c r="AJC54" s="86"/>
      <c r="AJD54" s="86"/>
      <c r="AJE54" s="86"/>
      <c r="AJF54" s="86"/>
      <c r="AJG54" s="86"/>
      <c r="AJH54" s="86"/>
      <c r="AJI54" s="86"/>
      <c r="AJJ54" s="86"/>
      <c r="AJK54" s="86"/>
      <c r="AJL54" s="86"/>
      <c r="AJM54" s="86"/>
      <c r="AJN54" s="86"/>
      <c r="AJO54" s="86"/>
      <c r="AJP54" s="86"/>
      <c r="AJQ54" s="86"/>
      <c r="AJR54" s="86"/>
      <c r="AJS54" s="86"/>
      <c r="AJT54" s="86"/>
      <c r="AJU54" s="86"/>
      <c r="AJV54" s="86"/>
      <c r="AJW54" s="86"/>
      <c r="AJX54" s="86"/>
      <c r="AJY54" s="86"/>
      <c r="AJZ54" s="86"/>
      <c r="AKA54" s="86"/>
      <c r="AKB54" s="86"/>
      <c r="AKC54" s="86"/>
      <c r="AKD54" s="86"/>
      <c r="AKE54" s="86"/>
      <c r="AKF54" s="86"/>
      <c r="AKG54" s="86"/>
      <c r="AKH54" s="86"/>
      <c r="AKI54" s="86"/>
      <c r="AKJ54" s="86"/>
      <c r="AKK54" s="86"/>
      <c r="AKL54" s="86"/>
      <c r="AKM54" s="86"/>
      <c r="AKN54" s="86"/>
      <c r="AKO54" s="86"/>
      <c r="AKP54" s="86"/>
      <c r="AKQ54" s="86"/>
      <c r="AKR54" s="86"/>
      <c r="AKS54" s="86"/>
      <c r="AKT54" s="86"/>
      <c r="AKU54" s="86"/>
      <c r="AKV54" s="86"/>
      <c r="AKW54" s="86"/>
    </row>
    <row r="55" spans="1:985" ht="22.15" customHeight="1" x14ac:dyDescent="0.25">
      <c r="A55" s="318" t="s">
        <v>185</v>
      </c>
      <c r="B55" s="319" t="s">
        <v>109</v>
      </c>
      <c r="C55" s="320" t="s">
        <v>206</v>
      </c>
      <c r="D55" s="320"/>
      <c r="E55" s="320"/>
      <c r="F55" s="320"/>
      <c r="G55" s="321" t="s">
        <v>186</v>
      </c>
      <c r="H55" s="333" t="s">
        <v>330</v>
      </c>
      <c r="I55" s="334"/>
      <c r="J55" s="335"/>
      <c r="K55" s="333" t="s">
        <v>330</v>
      </c>
      <c r="L55" s="335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6"/>
      <c r="HG55" s="86"/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6"/>
      <c r="HV55" s="86"/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6"/>
      <c r="IK55" s="86"/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  <c r="IW55" s="86"/>
      <c r="IX55" s="86"/>
      <c r="IY55" s="86"/>
      <c r="IZ55" s="86"/>
      <c r="JA55" s="86"/>
      <c r="JB55" s="86"/>
      <c r="JC55" s="86"/>
      <c r="JD55" s="86"/>
      <c r="JE55" s="86"/>
      <c r="JF55" s="86"/>
      <c r="JG55" s="86"/>
      <c r="JH55" s="86"/>
      <c r="JI55" s="86"/>
      <c r="JJ55" s="86"/>
      <c r="JK55" s="86"/>
      <c r="JL55" s="86"/>
      <c r="JM55" s="86"/>
      <c r="JN55" s="86"/>
      <c r="JO55" s="86"/>
      <c r="JP55" s="86"/>
      <c r="JQ55" s="86"/>
      <c r="JR55" s="86"/>
      <c r="JS55" s="86"/>
      <c r="JT55" s="86"/>
      <c r="JU55" s="86"/>
      <c r="JV55" s="86"/>
      <c r="JW55" s="86"/>
      <c r="JX55" s="86"/>
      <c r="JY55" s="86"/>
      <c r="JZ55" s="86"/>
      <c r="KA55" s="86"/>
      <c r="KB55" s="86"/>
      <c r="KC55" s="86"/>
      <c r="KD55" s="86"/>
      <c r="KE55" s="86"/>
      <c r="KF55" s="86"/>
      <c r="KG55" s="86"/>
      <c r="KH55" s="86"/>
      <c r="KI55" s="86"/>
      <c r="KJ55" s="86"/>
      <c r="KK55" s="86"/>
      <c r="KL55" s="86"/>
      <c r="KM55" s="86"/>
      <c r="KN55" s="86"/>
      <c r="KO55" s="86"/>
      <c r="KP55" s="86"/>
      <c r="KQ55" s="86"/>
      <c r="KR55" s="86"/>
      <c r="KS55" s="86"/>
      <c r="KT55" s="86"/>
      <c r="KU55" s="86"/>
      <c r="KV55" s="86"/>
      <c r="KW55" s="86"/>
      <c r="KX55" s="86"/>
      <c r="KY55" s="86"/>
      <c r="KZ55" s="86"/>
      <c r="LA55" s="86"/>
      <c r="LB55" s="86"/>
      <c r="LC55" s="86"/>
      <c r="LD55" s="86"/>
      <c r="LE55" s="86"/>
      <c r="LF55" s="86"/>
      <c r="LG55" s="86"/>
      <c r="LH55" s="86"/>
      <c r="LI55" s="86"/>
      <c r="LJ55" s="86"/>
      <c r="LK55" s="86"/>
      <c r="LL55" s="86"/>
      <c r="LM55" s="86"/>
      <c r="LN55" s="86"/>
      <c r="LO55" s="86"/>
      <c r="LP55" s="86"/>
      <c r="LQ55" s="86"/>
      <c r="LR55" s="86"/>
      <c r="LS55" s="86"/>
      <c r="LT55" s="86"/>
      <c r="LU55" s="86"/>
      <c r="LV55" s="86"/>
      <c r="LW55" s="86"/>
      <c r="LX55" s="86"/>
      <c r="LY55" s="86"/>
      <c r="LZ55" s="86"/>
      <c r="MA55" s="86"/>
      <c r="MB55" s="86"/>
      <c r="MC55" s="86"/>
      <c r="MD55" s="86"/>
      <c r="ME55" s="86"/>
      <c r="MF55" s="86"/>
      <c r="MG55" s="86"/>
      <c r="MH55" s="86"/>
      <c r="MI55" s="86"/>
      <c r="MJ55" s="86"/>
      <c r="MK55" s="86"/>
      <c r="ML55" s="86"/>
      <c r="MM55" s="86"/>
      <c r="MN55" s="86"/>
      <c r="MO55" s="86"/>
      <c r="MP55" s="86"/>
      <c r="MQ55" s="86"/>
      <c r="MR55" s="86"/>
      <c r="MS55" s="86"/>
      <c r="MT55" s="86"/>
      <c r="MU55" s="86"/>
      <c r="MV55" s="86"/>
      <c r="MW55" s="86"/>
      <c r="MX55" s="86"/>
      <c r="MY55" s="86"/>
      <c r="MZ55" s="86"/>
      <c r="NA55" s="86"/>
      <c r="NB55" s="86"/>
      <c r="NC55" s="86"/>
      <c r="ND55" s="86"/>
      <c r="NE55" s="86"/>
      <c r="NF55" s="86"/>
      <c r="NG55" s="86"/>
      <c r="NH55" s="86"/>
      <c r="NI55" s="86"/>
      <c r="NJ55" s="86"/>
      <c r="NK55" s="86"/>
      <c r="NL55" s="86"/>
      <c r="NM55" s="86"/>
      <c r="NN55" s="86"/>
      <c r="NO55" s="86"/>
      <c r="NP55" s="86"/>
      <c r="NQ55" s="86"/>
      <c r="NR55" s="86"/>
      <c r="NS55" s="86"/>
      <c r="NT55" s="86"/>
      <c r="NU55" s="86"/>
      <c r="NV55" s="86"/>
      <c r="NW55" s="86"/>
      <c r="NX55" s="86"/>
      <c r="NY55" s="86"/>
      <c r="NZ55" s="86"/>
      <c r="OA55" s="86"/>
      <c r="OB55" s="86"/>
      <c r="OC55" s="86"/>
      <c r="OD55" s="86"/>
      <c r="OE55" s="86"/>
      <c r="OF55" s="86"/>
      <c r="OG55" s="86"/>
      <c r="OH55" s="86"/>
      <c r="OI55" s="86"/>
      <c r="OJ55" s="86"/>
      <c r="OK55" s="86"/>
      <c r="OL55" s="86"/>
      <c r="OM55" s="86"/>
      <c r="ON55" s="86"/>
      <c r="OO55" s="86"/>
      <c r="OP55" s="86"/>
      <c r="OQ55" s="86"/>
      <c r="OR55" s="86"/>
      <c r="OS55" s="86"/>
      <c r="OT55" s="86"/>
      <c r="OU55" s="86"/>
      <c r="OV55" s="86"/>
      <c r="OW55" s="86"/>
      <c r="OX55" s="86"/>
      <c r="OY55" s="86"/>
      <c r="OZ55" s="86"/>
      <c r="PA55" s="86"/>
      <c r="PB55" s="86"/>
      <c r="PC55" s="86"/>
      <c r="PD55" s="86"/>
      <c r="PE55" s="86"/>
      <c r="PF55" s="86"/>
      <c r="PG55" s="86"/>
      <c r="PH55" s="86"/>
      <c r="PI55" s="86"/>
      <c r="PJ55" s="86"/>
      <c r="PK55" s="86"/>
      <c r="PL55" s="86"/>
      <c r="PM55" s="86"/>
      <c r="PN55" s="86"/>
      <c r="PO55" s="86"/>
      <c r="PP55" s="86"/>
      <c r="PQ55" s="86"/>
      <c r="PR55" s="86"/>
      <c r="PS55" s="86"/>
      <c r="PT55" s="86"/>
      <c r="PU55" s="86"/>
      <c r="PV55" s="86"/>
      <c r="PW55" s="86"/>
      <c r="PX55" s="86"/>
      <c r="PY55" s="86"/>
      <c r="PZ55" s="86"/>
      <c r="QA55" s="86"/>
      <c r="QB55" s="86"/>
      <c r="QC55" s="86"/>
      <c r="QD55" s="86"/>
      <c r="QE55" s="86"/>
      <c r="QF55" s="86"/>
      <c r="QG55" s="86"/>
      <c r="QH55" s="86"/>
      <c r="QI55" s="86"/>
      <c r="QJ55" s="86"/>
      <c r="QK55" s="86"/>
      <c r="QL55" s="86"/>
      <c r="QM55" s="86"/>
      <c r="QN55" s="86"/>
      <c r="QO55" s="86"/>
      <c r="QP55" s="86"/>
      <c r="QQ55" s="86"/>
      <c r="QR55" s="86"/>
      <c r="QS55" s="86"/>
      <c r="QT55" s="86"/>
      <c r="QU55" s="86"/>
      <c r="QV55" s="86"/>
      <c r="QW55" s="86"/>
      <c r="QX55" s="86"/>
      <c r="QY55" s="86"/>
      <c r="QZ55" s="86"/>
      <c r="RA55" s="86"/>
      <c r="RB55" s="86"/>
      <c r="RC55" s="86"/>
      <c r="RD55" s="86"/>
      <c r="RE55" s="86"/>
      <c r="RF55" s="86"/>
      <c r="RG55" s="86"/>
      <c r="RH55" s="86"/>
      <c r="RI55" s="86"/>
      <c r="RJ55" s="86"/>
      <c r="RK55" s="86"/>
      <c r="RL55" s="86"/>
      <c r="RM55" s="86"/>
      <c r="RN55" s="86"/>
      <c r="RO55" s="86"/>
      <c r="RP55" s="86"/>
      <c r="RQ55" s="86"/>
      <c r="RR55" s="86"/>
      <c r="RS55" s="86"/>
      <c r="RT55" s="86"/>
      <c r="RU55" s="86"/>
      <c r="RV55" s="86"/>
      <c r="RW55" s="86"/>
      <c r="RX55" s="86"/>
      <c r="RY55" s="86"/>
      <c r="RZ55" s="86"/>
      <c r="SA55" s="86"/>
      <c r="SB55" s="86"/>
      <c r="SC55" s="86"/>
      <c r="SD55" s="86"/>
      <c r="SE55" s="86"/>
      <c r="SF55" s="86"/>
      <c r="SG55" s="86"/>
      <c r="SH55" s="86"/>
      <c r="SI55" s="86"/>
      <c r="SJ55" s="86"/>
      <c r="SK55" s="86"/>
      <c r="SL55" s="86"/>
      <c r="SM55" s="86"/>
      <c r="SN55" s="86"/>
      <c r="SO55" s="86"/>
      <c r="SP55" s="86"/>
      <c r="SQ55" s="86"/>
      <c r="SR55" s="86"/>
      <c r="SS55" s="86"/>
      <c r="ST55" s="86"/>
      <c r="SU55" s="86"/>
      <c r="SV55" s="86"/>
      <c r="SW55" s="86"/>
      <c r="SX55" s="86"/>
      <c r="SY55" s="86"/>
      <c r="SZ55" s="86"/>
      <c r="TA55" s="86"/>
      <c r="TB55" s="86"/>
      <c r="TC55" s="86"/>
      <c r="TD55" s="86"/>
      <c r="TE55" s="86"/>
      <c r="TF55" s="86"/>
      <c r="TG55" s="86"/>
      <c r="TH55" s="86"/>
      <c r="TI55" s="86"/>
      <c r="TJ55" s="86"/>
      <c r="TK55" s="86"/>
      <c r="TL55" s="86"/>
      <c r="TM55" s="86"/>
      <c r="TN55" s="86"/>
      <c r="TO55" s="86"/>
      <c r="TP55" s="86"/>
      <c r="TQ55" s="86"/>
      <c r="TR55" s="86"/>
      <c r="TS55" s="86"/>
      <c r="TT55" s="86"/>
      <c r="TU55" s="86"/>
      <c r="TV55" s="86"/>
      <c r="TW55" s="86"/>
      <c r="TX55" s="86"/>
      <c r="TY55" s="86"/>
      <c r="TZ55" s="86"/>
      <c r="UA55" s="86"/>
      <c r="UB55" s="86"/>
      <c r="UC55" s="86"/>
      <c r="UD55" s="86"/>
      <c r="UE55" s="86"/>
      <c r="UF55" s="86"/>
      <c r="UG55" s="86"/>
      <c r="UH55" s="86"/>
      <c r="UI55" s="86"/>
      <c r="UJ55" s="86"/>
      <c r="UK55" s="86"/>
      <c r="UL55" s="86"/>
      <c r="UM55" s="86"/>
      <c r="UN55" s="86"/>
      <c r="UO55" s="86"/>
      <c r="UP55" s="86"/>
      <c r="UQ55" s="86"/>
      <c r="UR55" s="86"/>
      <c r="US55" s="86"/>
      <c r="UT55" s="86"/>
      <c r="UU55" s="86"/>
      <c r="UV55" s="86"/>
      <c r="UW55" s="86"/>
      <c r="UX55" s="86"/>
      <c r="UY55" s="86"/>
      <c r="UZ55" s="86"/>
      <c r="VA55" s="86"/>
      <c r="VB55" s="86"/>
      <c r="VC55" s="86"/>
      <c r="VD55" s="86"/>
      <c r="VE55" s="86"/>
      <c r="VF55" s="86"/>
      <c r="VG55" s="86"/>
      <c r="VH55" s="86"/>
      <c r="VI55" s="86"/>
      <c r="VJ55" s="86"/>
      <c r="VK55" s="86"/>
      <c r="VL55" s="86"/>
      <c r="VM55" s="86"/>
      <c r="VN55" s="86"/>
      <c r="VO55" s="86"/>
      <c r="VP55" s="86"/>
      <c r="VQ55" s="86"/>
      <c r="VR55" s="86"/>
      <c r="VS55" s="86"/>
      <c r="VT55" s="86"/>
      <c r="VU55" s="86"/>
      <c r="VV55" s="86"/>
      <c r="VW55" s="86"/>
      <c r="VX55" s="86"/>
      <c r="VY55" s="86"/>
      <c r="VZ55" s="86"/>
      <c r="WA55" s="86"/>
      <c r="WB55" s="86"/>
      <c r="WC55" s="86"/>
      <c r="WD55" s="86"/>
      <c r="WE55" s="86"/>
      <c r="WF55" s="86"/>
      <c r="WG55" s="86"/>
      <c r="WH55" s="86"/>
      <c r="WI55" s="86"/>
      <c r="WJ55" s="86"/>
      <c r="WK55" s="86"/>
      <c r="WL55" s="86"/>
      <c r="WM55" s="86"/>
      <c r="WN55" s="86"/>
      <c r="WO55" s="86"/>
      <c r="WP55" s="86"/>
      <c r="WQ55" s="86"/>
      <c r="WR55" s="86"/>
      <c r="WS55" s="86"/>
      <c r="WT55" s="86"/>
      <c r="WU55" s="86"/>
      <c r="WV55" s="86"/>
      <c r="WW55" s="86"/>
      <c r="WX55" s="86"/>
      <c r="WY55" s="86"/>
      <c r="WZ55" s="86"/>
      <c r="XA55" s="86"/>
      <c r="XB55" s="86"/>
      <c r="XC55" s="86"/>
      <c r="XD55" s="86"/>
      <c r="XE55" s="86"/>
      <c r="XF55" s="86"/>
      <c r="XG55" s="86"/>
      <c r="XH55" s="86"/>
      <c r="XI55" s="86"/>
      <c r="XJ55" s="86"/>
      <c r="XK55" s="86"/>
      <c r="XL55" s="86"/>
      <c r="XM55" s="86"/>
      <c r="XN55" s="86"/>
      <c r="XO55" s="86"/>
      <c r="XP55" s="86"/>
      <c r="XQ55" s="86"/>
      <c r="XR55" s="86"/>
      <c r="XS55" s="86"/>
      <c r="XT55" s="86"/>
      <c r="XU55" s="86"/>
      <c r="XV55" s="86"/>
      <c r="XW55" s="86"/>
      <c r="XX55" s="86"/>
      <c r="XY55" s="86"/>
      <c r="XZ55" s="86"/>
      <c r="YA55" s="86"/>
      <c r="YB55" s="86"/>
      <c r="YC55" s="86"/>
      <c r="YD55" s="86"/>
      <c r="YE55" s="86"/>
      <c r="YF55" s="86"/>
      <c r="YG55" s="86"/>
      <c r="YH55" s="86"/>
      <c r="YI55" s="86"/>
      <c r="YJ55" s="86"/>
      <c r="YK55" s="86"/>
      <c r="YL55" s="86"/>
      <c r="YM55" s="86"/>
      <c r="YN55" s="86"/>
      <c r="YO55" s="86"/>
      <c r="YP55" s="86"/>
      <c r="YQ55" s="86"/>
      <c r="YR55" s="86"/>
      <c r="YS55" s="86"/>
      <c r="YT55" s="86"/>
      <c r="YU55" s="86"/>
      <c r="YV55" s="86"/>
      <c r="YW55" s="86"/>
      <c r="YX55" s="86"/>
      <c r="YY55" s="86"/>
      <c r="YZ55" s="86"/>
      <c r="ZA55" s="86"/>
      <c r="ZB55" s="86"/>
      <c r="ZC55" s="86"/>
      <c r="ZD55" s="86"/>
      <c r="ZE55" s="86"/>
      <c r="ZF55" s="86"/>
      <c r="ZG55" s="86"/>
      <c r="ZH55" s="86"/>
      <c r="ZI55" s="86"/>
      <c r="ZJ55" s="86"/>
      <c r="ZK55" s="86"/>
      <c r="ZL55" s="86"/>
      <c r="ZM55" s="86"/>
      <c r="ZN55" s="86"/>
      <c r="ZO55" s="86"/>
      <c r="ZP55" s="86"/>
      <c r="ZQ55" s="86"/>
      <c r="ZR55" s="86"/>
      <c r="ZS55" s="86"/>
      <c r="ZT55" s="86"/>
      <c r="ZU55" s="86"/>
      <c r="ZV55" s="86"/>
      <c r="ZW55" s="86"/>
      <c r="ZX55" s="86"/>
      <c r="ZY55" s="86"/>
      <c r="ZZ55" s="86"/>
      <c r="AAA55" s="86"/>
      <c r="AAB55" s="86"/>
      <c r="AAC55" s="86"/>
      <c r="AAD55" s="86"/>
      <c r="AAE55" s="86"/>
      <c r="AAF55" s="86"/>
      <c r="AAG55" s="86"/>
      <c r="AAH55" s="86"/>
      <c r="AAI55" s="86"/>
      <c r="AAJ55" s="86"/>
      <c r="AAK55" s="86"/>
      <c r="AAL55" s="86"/>
      <c r="AAM55" s="86"/>
      <c r="AAN55" s="86"/>
      <c r="AAO55" s="86"/>
      <c r="AAP55" s="86"/>
      <c r="AAQ55" s="86"/>
      <c r="AAR55" s="86"/>
      <c r="AAS55" s="86"/>
      <c r="AAT55" s="86"/>
      <c r="AAU55" s="86"/>
      <c r="AAV55" s="86"/>
      <c r="AAW55" s="86"/>
      <c r="AAX55" s="86"/>
      <c r="AAY55" s="86"/>
      <c r="AAZ55" s="86"/>
      <c r="ABA55" s="86"/>
      <c r="ABB55" s="86"/>
      <c r="ABC55" s="86"/>
      <c r="ABD55" s="86"/>
      <c r="ABE55" s="86"/>
      <c r="ABF55" s="86"/>
      <c r="ABG55" s="86"/>
      <c r="ABH55" s="86"/>
      <c r="ABI55" s="86"/>
      <c r="ABJ55" s="86"/>
      <c r="ABK55" s="86"/>
      <c r="ABL55" s="86"/>
      <c r="ABM55" s="86"/>
      <c r="ABN55" s="86"/>
      <c r="ABO55" s="86"/>
      <c r="ABP55" s="86"/>
      <c r="ABQ55" s="86"/>
      <c r="ABR55" s="86"/>
      <c r="ABS55" s="86"/>
      <c r="ABT55" s="86"/>
      <c r="ABU55" s="86"/>
      <c r="ABV55" s="86"/>
      <c r="ABW55" s="86"/>
      <c r="ABX55" s="86"/>
      <c r="ABY55" s="86"/>
      <c r="ABZ55" s="86"/>
      <c r="ACA55" s="86"/>
      <c r="ACB55" s="86"/>
      <c r="ACC55" s="86"/>
      <c r="ACD55" s="86"/>
      <c r="ACE55" s="86"/>
      <c r="ACF55" s="86"/>
      <c r="ACG55" s="86"/>
      <c r="ACH55" s="86"/>
      <c r="ACI55" s="86"/>
      <c r="ACJ55" s="86"/>
      <c r="ACK55" s="86"/>
      <c r="ACL55" s="86"/>
      <c r="ACM55" s="86"/>
      <c r="ACN55" s="86"/>
      <c r="ACO55" s="86"/>
      <c r="ACP55" s="86"/>
      <c r="ACQ55" s="86"/>
      <c r="ACR55" s="86"/>
      <c r="ACS55" s="86"/>
      <c r="ACT55" s="86"/>
      <c r="ACU55" s="86"/>
      <c r="ACV55" s="86"/>
      <c r="ACW55" s="86"/>
      <c r="ACX55" s="86"/>
      <c r="ACY55" s="86"/>
      <c r="ACZ55" s="86"/>
      <c r="ADA55" s="86"/>
      <c r="ADB55" s="86"/>
      <c r="ADC55" s="86"/>
      <c r="ADD55" s="86"/>
      <c r="ADE55" s="86"/>
      <c r="ADF55" s="86"/>
      <c r="ADG55" s="86"/>
      <c r="ADH55" s="86"/>
      <c r="ADI55" s="86"/>
      <c r="ADJ55" s="86"/>
      <c r="ADK55" s="86"/>
      <c r="ADL55" s="86"/>
      <c r="ADM55" s="86"/>
      <c r="ADN55" s="86"/>
      <c r="ADO55" s="86"/>
      <c r="ADP55" s="86"/>
      <c r="ADQ55" s="86"/>
      <c r="ADR55" s="86"/>
      <c r="ADS55" s="86"/>
      <c r="ADT55" s="86"/>
      <c r="ADU55" s="86"/>
      <c r="ADV55" s="86"/>
      <c r="ADW55" s="86"/>
      <c r="ADX55" s="86"/>
      <c r="ADY55" s="86"/>
      <c r="ADZ55" s="86"/>
      <c r="AEA55" s="86"/>
      <c r="AEB55" s="86"/>
      <c r="AEC55" s="86"/>
      <c r="AED55" s="86"/>
      <c r="AEE55" s="86"/>
      <c r="AEF55" s="86"/>
      <c r="AEG55" s="86"/>
      <c r="AEH55" s="86"/>
      <c r="AEI55" s="86"/>
      <c r="AEJ55" s="86"/>
      <c r="AEK55" s="86"/>
      <c r="AEL55" s="86"/>
      <c r="AEM55" s="86"/>
      <c r="AEN55" s="86"/>
      <c r="AEO55" s="86"/>
      <c r="AEP55" s="86"/>
      <c r="AEQ55" s="86"/>
      <c r="AER55" s="86"/>
      <c r="AES55" s="86"/>
      <c r="AET55" s="86"/>
      <c r="AEU55" s="86"/>
      <c r="AEV55" s="86"/>
      <c r="AEW55" s="86"/>
      <c r="AEX55" s="86"/>
      <c r="AEY55" s="86"/>
      <c r="AEZ55" s="86"/>
      <c r="AFA55" s="86"/>
      <c r="AFB55" s="86"/>
      <c r="AFC55" s="86"/>
      <c r="AFD55" s="86"/>
      <c r="AFE55" s="86"/>
      <c r="AFF55" s="86"/>
      <c r="AFG55" s="86"/>
      <c r="AFH55" s="86"/>
      <c r="AFI55" s="86"/>
      <c r="AFJ55" s="86"/>
      <c r="AFK55" s="86"/>
      <c r="AFL55" s="86"/>
      <c r="AFM55" s="86"/>
      <c r="AFN55" s="86"/>
      <c r="AFO55" s="86"/>
      <c r="AFP55" s="86"/>
      <c r="AFQ55" s="86"/>
      <c r="AFR55" s="86"/>
      <c r="AFS55" s="86"/>
      <c r="AFT55" s="86"/>
      <c r="AFU55" s="86"/>
      <c r="AFV55" s="86"/>
      <c r="AFW55" s="86"/>
      <c r="AFX55" s="86"/>
      <c r="AFY55" s="86"/>
      <c r="AFZ55" s="86"/>
      <c r="AGA55" s="86"/>
      <c r="AGB55" s="86"/>
      <c r="AGC55" s="86"/>
      <c r="AGD55" s="86"/>
      <c r="AGE55" s="86"/>
      <c r="AGF55" s="86"/>
      <c r="AGG55" s="86"/>
      <c r="AGH55" s="86"/>
      <c r="AGI55" s="86"/>
      <c r="AGJ55" s="86"/>
      <c r="AGK55" s="86"/>
      <c r="AGL55" s="86"/>
      <c r="AGM55" s="86"/>
      <c r="AGN55" s="86"/>
      <c r="AGO55" s="86"/>
      <c r="AGP55" s="86"/>
      <c r="AGQ55" s="86"/>
      <c r="AGR55" s="86"/>
      <c r="AGS55" s="86"/>
      <c r="AGT55" s="86"/>
      <c r="AGU55" s="86"/>
      <c r="AGV55" s="86"/>
      <c r="AGW55" s="86"/>
      <c r="AGX55" s="86"/>
      <c r="AGY55" s="86"/>
      <c r="AGZ55" s="86"/>
      <c r="AHA55" s="86"/>
      <c r="AHB55" s="86"/>
      <c r="AHC55" s="86"/>
      <c r="AHD55" s="86"/>
      <c r="AHE55" s="86"/>
      <c r="AHF55" s="86"/>
      <c r="AHG55" s="86"/>
      <c r="AHH55" s="86"/>
      <c r="AHI55" s="86"/>
      <c r="AHJ55" s="86"/>
      <c r="AHK55" s="86"/>
      <c r="AHL55" s="86"/>
      <c r="AHM55" s="86"/>
      <c r="AHN55" s="86"/>
      <c r="AHO55" s="86"/>
      <c r="AHP55" s="86"/>
      <c r="AHQ55" s="86"/>
      <c r="AHR55" s="86"/>
      <c r="AHS55" s="86"/>
      <c r="AHT55" s="86"/>
      <c r="AHU55" s="86"/>
      <c r="AHV55" s="86"/>
      <c r="AHW55" s="86"/>
      <c r="AHX55" s="86"/>
      <c r="AHY55" s="86"/>
      <c r="AHZ55" s="86"/>
      <c r="AIA55" s="86"/>
      <c r="AIB55" s="86"/>
      <c r="AIC55" s="86"/>
      <c r="AID55" s="86"/>
      <c r="AIE55" s="86"/>
      <c r="AIF55" s="86"/>
      <c r="AIG55" s="86"/>
      <c r="AIH55" s="86"/>
      <c r="AII55" s="86"/>
      <c r="AIJ55" s="86"/>
      <c r="AIK55" s="86"/>
      <c r="AIL55" s="86"/>
      <c r="AIM55" s="86"/>
      <c r="AIN55" s="86"/>
      <c r="AIO55" s="86"/>
      <c r="AIP55" s="86"/>
      <c r="AIQ55" s="86"/>
      <c r="AIR55" s="86"/>
      <c r="AIS55" s="86"/>
      <c r="AIT55" s="86"/>
      <c r="AIU55" s="86"/>
      <c r="AIV55" s="86"/>
      <c r="AIW55" s="86"/>
      <c r="AIX55" s="86"/>
      <c r="AIY55" s="86"/>
      <c r="AIZ55" s="86"/>
      <c r="AJA55" s="86"/>
      <c r="AJB55" s="86"/>
      <c r="AJC55" s="86"/>
      <c r="AJD55" s="86"/>
      <c r="AJE55" s="86"/>
      <c r="AJF55" s="86"/>
      <c r="AJG55" s="86"/>
      <c r="AJH55" s="86"/>
      <c r="AJI55" s="86"/>
      <c r="AJJ55" s="86"/>
      <c r="AJK55" s="86"/>
      <c r="AJL55" s="86"/>
      <c r="AJM55" s="86"/>
      <c r="AJN55" s="86"/>
      <c r="AJO55" s="86"/>
      <c r="AJP55" s="86"/>
      <c r="AJQ55" s="86"/>
      <c r="AJR55" s="86"/>
      <c r="AJS55" s="86"/>
      <c r="AJT55" s="86"/>
      <c r="AJU55" s="86"/>
      <c r="AJV55" s="86"/>
      <c r="AJW55" s="86"/>
      <c r="AJX55" s="86"/>
      <c r="AJY55" s="86"/>
      <c r="AJZ55" s="86"/>
      <c r="AKA55" s="86"/>
      <c r="AKB55" s="86"/>
      <c r="AKC55" s="86"/>
      <c r="AKD55" s="86"/>
      <c r="AKE55" s="86"/>
      <c r="AKF55" s="86"/>
      <c r="AKG55" s="86"/>
      <c r="AKH55" s="86"/>
      <c r="AKI55" s="86"/>
      <c r="AKJ55" s="86"/>
      <c r="AKK55" s="86"/>
      <c r="AKL55" s="86"/>
      <c r="AKM55" s="86"/>
      <c r="AKN55" s="86"/>
      <c r="AKO55" s="86"/>
      <c r="AKP55" s="86"/>
      <c r="AKQ55" s="86"/>
      <c r="AKR55" s="86"/>
      <c r="AKS55" s="86"/>
      <c r="AKT55" s="86"/>
      <c r="AKU55" s="86"/>
      <c r="AKV55" s="86"/>
      <c r="AKW55" s="86"/>
    </row>
    <row r="56" spans="1:985" ht="43.5" customHeight="1" x14ac:dyDescent="0.25">
      <c r="A56" s="318"/>
      <c r="B56" s="319"/>
      <c r="C56" s="320"/>
      <c r="D56" s="320"/>
      <c r="E56" s="320"/>
      <c r="F56" s="320"/>
      <c r="G56" s="321"/>
      <c r="H56" s="231" t="s">
        <v>85</v>
      </c>
      <c r="I56" s="231" t="s">
        <v>86</v>
      </c>
      <c r="J56" s="231" t="s">
        <v>87</v>
      </c>
      <c r="K56" s="231" t="s">
        <v>358</v>
      </c>
      <c r="L56" s="231" t="s">
        <v>357</v>
      </c>
    </row>
    <row r="57" spans="1:985" x14ac:dyDescent="0.25">
      <c r="A57" s="95" t="s">
        <v>394</v>
      </c>
      <c r="B57" s="90" t="s">
        <v>148</v>
      </c>
      <c r="C57" s="322" t="s">
        <v>55</v>
      </c>
      <c r="D57" s="322"/>
      <c r="E57" s="322"/>
      <c r="F57" s="322"/>
      <c r="G57" s="88"/>
      <c r="H57" s="22"/>
      <c r="I57" s="22"/>
      <c r="J57" s="22"/>
      <c r="K57" s="295"/>
      <c r="L57" s="295"/>
    </row>
    <row r="58" spans="1:985" x14ac:dyDescent="0.25">
      <c r="A58" s="95" t="s">
        <v>395</v>
      </c>
      <c r="B58" s="90" t="s">
        <v>269</v>
      </c>
      <c r="C58" s="322" t="s">
        <v>161</v>
      </c>
      <c r="D58" s="322"/>
      <c r="E58" s="322"/>
      <c r="F58" s="322"/>
      <c r="G58" s="88"/>
      <c r="H58" s="22"/>
      <c r="I58" s="22"/>
      <c r="J58" s="22"/>
      <c r="K58" s="295"/>
      <c r="L58" s="295"/>
    </row>
    <row r="59" spans="1:985" ht="37.15" customHeight="1" x14ac:dyDescent="0.25">
      <c r="A59" s="98" t="s">
        <v>404</v>
      </c>
      <c r="B59" s="104" t="s">
        <v>130</v>
      </c>
      <c r="C59" s="323" t="s">
        <v>131</v>
      </c>
      <c r="D59" s="323"/>
      <c r="E59" s="323"/>
      <c r="F59" s="323"/>
      <c r="G59" s="100">
        <f>SUM(G57:G58)</f>
        <v>0</v>
      </c>
      <c r="H59" s="206"/>
      <c r="I59" s="206"/>
      <c r="J59" s="206"/>
      <c r="K59" s="206"/>
      <c r="L59" s="206"/>
    </row>
    <row r="60" spans="1:985" ht="13.9" x14ac:dyDescent="0.25">
      <c r="K60" s="290"/>
      <c r="L60" s="290"/>
    </row>
    <row r="61" spans="1:985" x14ac:dyDescent="0.25">
      <c r="A61" s="262"/>
      <c r="B61" s="263" t="s">
        <v>314</v>
      </c>
      <c r="C61" s="326"/>
      <c r="D61" s="326"/>
      <c r="E61" s="326"/>
      <c r="F61" s="326"/>
      <c r="G61" s="264">
        <f>G52+G59</f>
        <v>195116466.26000002</v>
      </c>
      <c r="H61" s="267"/>
      <c r="I61" s="267"/>
      <c r="J61" s="266"/>
      <c r="K61" s="267"/>
      <c r="L61" s="267"/>
    </row>
  </sheetData>
  <mergeCells count="38">
    <mergeCell ref="C61:F61"/>
    <mergeCell ref="A55:A56"/>
    <mergeCell ref="B55:B56"/>
    <mergeCell ref="C55:F56"/>
    <mergeCell ref="G55:G56"/>
    <mergeCell ref="C58:F58"/>
    <mergeCell ref="C59:F59"/>
    <mergeCell ref="C57:F57"/>
    <mergeCell ref="C52:F52"/>
    <mergeCell ref="C34:F34"/>
    <mergeCell ref="C36:F36"/>
    <mergeCell ref="C28:F28"/>
    <mergeCell ref="C30:F30"/>
    <mergeCell ref="A3:J3"/>
    <mergeCell ref="A4:J4"/>
    <mergeCell ref="K5:L5"/>
    <mergeCell ref="K55:L55"/>
    <mergeCell ref="A1:L1"/>
    <mergeCell ref="H55:J55"/>
    <mergeCell ref="A54:J54"/>
    <mergeCell ref="C7:F7"/>
    <mergeCell ref="A5:A6"/>
    <mergeCell ref="B5:B6"/>
    <mergeCell ref="C13:F13"/>
    <mergeCell ref="C16:F16"/>
    <mergeCell ref="C5:F6"/>
    <mergeCell ref="G5:G6"/>
    <mergeCell ref="H5:J5"/>
    <mergeCell ref="C11:F11"/>
    <mergeCell ref="C17:F17"/>
    <mergeCell ref="C18:F18"/>
    <mergeCell ref="C21:F21"/>
    <mergeCell ref="C31:F31"/>
    <mergeCell ref="C33:F33"/>
    <mergeCell ref="C23:F23"/>
    <mergeCell ref="C24:F24"/>
    <mergeCell ref="C19:F19"/>
    <mergeCell ref="C20:F20"/>
  </mergeCells>
  <pageMargins left="0.7" right="0.7" top="0.75" bottom="0.75" header="0.3" footer="0.3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Y47"/>
  <sheetViews>
    <sheetView topLeftCell="A31" workbookViewId="0">
      <selection activeCell="G27" sqref="G27"/>
    </sheetView>
  </sheetViews>
  <sheetFormatPr defaultColWidth="9.140625" defaultRowHeight="15" x14ac:dyDescent="0.25"/>
  <cols>
    <col min="1" max="1" width="9.140625" style="97"/>
    <col min="2" max="2" width="59" style="62" customWidth="1"/>
    <col min="3" max="3" width="8.5703125" style="62" customWidth="1"/>
    <col min="4" max="4" width="1.140625" style="62" hidden="1" customWidth="1"/>
    <col min="5" max="6" width="8.85546875" style="62" hidden="1" customWidth="1"/>
    <col min="7" max="7" width="20.28515625" style="94" customWidth="1"/>
    <col min="8" max="8" width="15" style="62" bestFit="1" customWidth="1"/>
    <col min="9" max="9" width="10.85546875" style="62" bestFit="1" customWidth="1"/>
    <col min="10" max="10" width="9.140625" style="62"/>
    <col min="11" max="11" width="16.42578125" style="62" bestFit="1" customWidth="1"/>
    <col min="12" max="16384" width="9.140625" style="62"/>
  </cols>
  <sheetData>
    <row r="1" spans="1:987" x14ac:dyDescent="0.25">
      <c r="A1" s="324" t="s">
        <v>414</v>
      </c>
      <c r="B1" s="324"/>
      <c r="C1" s="324"/>
      <c r="D1" s="324"/>
      <c r="E1" s="324"/>
      <c r="F1" s="324"/>
      <c r="G1" s="324"/>
      <c r="H1" s="324"/>
      <c r="I1" s="324"/>
      <c r="J1" s="324"/>
    </row>
    <row r="2" spans="1:987" ht="13.9" x14ac:dyDescent="0.25">
      <c r="A2" s="227"/>
      <c r="B2" s="227"/>
      <c r="C2" s="227"/>
      <c r="D2" s="227"/>
      <c r="E2" s="227"/>
      <c r="F2" s="227"/>
      <c r="G2" s="227"/>
      <c r="H2" s="227"/>
      <c r="I2" s="227"/>
      <c r="J2" s="227"/>
    </row>
    <row r="3" spans="1:987" ht="22.15" customHeight="1" x14ac:dyDescent="0.25">
      <c r="A3" s="336" t="s">
        <v>359</v>
      </c>
      <c r="B3" s="336"/>
      <c r="C3" s="336"/>
      <c r="D3" s="336"/>
      <c r="E3" s="336"/>
      <c r="F3" s="336"/>
      <c r="G3" s="336"/>
      <c r="H3" s="336"/>
      <c r="I3" s="336"/>
      <c r="J3" s="33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  <c r="IW3" s="86"/>
      <c r="IX3" s="86"/>
      <c r="IY3" s="86"/>
      <c r="IZ3" s="86"/>
      <c r="JA3" s="86"/>
      <c r="JB3" s="86"/>
      <c r="JC3" s="86"/>
      <c r="JD3" s="86"/>
      <c r="JE3" s="86"/>
      <c r="JF3" s="86"/>
      <c r="JG3" s="86"/>
      <c r="JH3" s="86"/>
      <c r="JI3" s="86"/>
      <c r="JJ3" s="86"/>
      <c r="JK3" s="86"/>
      <c r="JL3" s="86"/>
      <c r="JM3" s="86"/>
      <c r="JN3" s="86"/>
      <c r="JO3" s="86"/>
      <c r="JP3" s="86"/>
      <c r="JQ3" s="86"/>
      <c r="JR3" s="86"/>
      <c r="JS3" s="86"/>
      <c r="JT3" s="86"/>
      <c r="JU3" s="86"/>
      <c r="JV3" s="86"/>
      <c r="JW3" s="86"/>
      <c r="JX3" s="86"/>
      <c r="JY3" s="86"/>
      <c r="JZ3" s="86"/>
      <c r="KA3" s="86"/>
      <c r="KB3" s="86"/>
      <c r="KC3" s="86"/>
      <c r="KD3" s="86"/>
      <c r="KE3" s="86"/>
      <c r="KF3" s="86"/>
      <c r="KG3" s="86"/>
      <c r="KH3" s="86"/>
      <c r="KI3" s="86"/>
      <c r="KJ3" s="86"/>
      <c r="KK3" s="86"/>
      <c r="KL3" s="86"/>
      <c r="KM3" s="86"/>
      <c r="KN3" s="86"/>
      <c r="KO3" s="86"/>
      <c r="KP3" s="86"/>
      <c r="KQ3" s="86"/>
      <c r="KR3" s="86"/>
      <c r="KS3" s="86"/>
      <c r="KT3" s="86"/>
      <c r="KU3" s="86"/>
      <c r="KV3" s="86"/>
      <c r="KW3" s="86"/>
      <c r="KX3" s="86"/>
      <c r="KY3" s="86"/>
      <c r="KZ3" s="86"/>
      <c r="LA3" s="86"/>
      <c r="LB3" s="86"/>
      <c r="LC3" s="86"/>
      <c r="LD3" s="86"/>
      <c r="LE3" s="86"/>
      <c r="LF3" s="86"/>
      <c r="LG3" s="86"/>
      <c r="LH3" s="86"/>
      <c r="LI3" s="86"/>
      <c r="LJ3" s="86"/>
      <c r="LK3" s="86"/>
      <c r="LL3" s="86"/>
      <c r="LM3" s="86"/>
      <c r="LN3" s="86"/>
      <c r="LO3" s="86"/>
      <c r="LP3" s="86"/>
      <c r="LQ3" s="86"/>
      <c r="LR3" s="86"/>
      <c r="LS3" s="86"/>
      <c r="LT3" s="86"/>
      <c r="LU3" s="86"/>
      <c r="LV3" s="86"/>
      <c r="LW3" s="86"/>
      <c r="LX3" s="86"/>
      <c r="LY3" s="86"/>
      <c r="LZ3" s="86"/>
      <c r="MA3" s="86"/>
      <c r="MB3" s="86"/>
      <c r="MC3" s="86"/>
      <c r="MD3" s="86"/>
      <c r="ME3" s="86"/>
      <c r="MF3" s="86"/>
      <c r="MG3" s="86"/>
      <c r="MH3" s="86"/>
      <c r="MI3" s="86"/>
      <c r="MJ3" s="86"/>
      <c r="MK3" s="86"/>
      <c r="ML3" s="86"/>
      <c r="MM3" s="86"/>
      <c r="MN3" s="86"/>
      <c r="MO3" s="86"/>
      <c r="MP3" s="86"/>
      <c r="MQ3" s="86"/>
      <c r="MR3" s="86"/>
      <c r="MS3" s="86"/>
      <c r="MT3" s="86"/>
      <c r="MU3" s="86"/>
      <c r="MV3" s="86"/>
      <c r="MW3" s="86"/>
      <c r="MX3" s="86"/>
      <c r="MY3" s="86"/>
      <c r="MZ3" s="86"/>
      <c r="NA3" s="86"/>
      <c r="NB3" s="86"/>
      <c r="NC3" s="86"/>
      <c r="ND3" s="86"/>
      <c r="NE3" s="86"/>
      <c r="NF3" s="86"/>
      <c r="NG3" s="86"/>
      <c r="NH3" s="86"/>
      <c r="NI3" s="86"/>
      <c r="NJ3" s="86"/>
      <c r="NK3" s="86"/>
      <c r="NL3" s="86"/>
      <c r="NM3" s="86"/>
      <c r="NN3" s="86"/>
      <c r="NO3" s="86"/>
      <c r="NP3" s="86"/>
      <c r="NQ3" s="86"/>
      <c r="NR3" s="86"/>
      <c r="NS3" s="86"/>
      <c r="NT3" s="86"/>
      <c r="NU3" s="86"/>
      <c r="NV3" s="86"/>
      <c r="NW3" s="86"/>
      <c r="NX3" s="86"/>
      <c r="NY3" s="86"/>
      <c r="NZ3" s="86"/>
      <c r="OA3" s="86"/>
      <c r="OB3" s="86"/>
      <c r="OC3" s="86"/>
      <c r="OD3" s="86"/>
      <c r="OE3" s="86"/>
      <c r="OF3" s="86"/>
      <c r="OG3" s="86"/>
      <c r="OH3" s="86"/>
      <c r="OI3" s="86"/>
      <c r="OJ3" s="86"/>
      <c r="OK3" s="86"/>
      <c r="OL3" s="86"/>
      <c r="OM3" s="86"/>
      <c r="ON3" s="86"/>
      <c r="OO3" s="86"/>
      <c r="OP3" s="86"/>
      <c r="OQ3" s="86"/>
      <c r="OR3" s="86"/>
      <c r="OS3" s="86"/>
      <c r="OT3" s="86"/>
      <c r="OU3" s="86"/>
      <c r="OV3" s="86"/>
      <c r="OW3" s="86"/>
      <c r="OX3" s="86"/>
      <c r="OY3" s="86"/>
      <c r="OZ3" s="86"/>
      <c r="PA3" s="86"/>
      <c r="PB3" s="86"/>
      <c r="PC3" s="86"/>
      <c r="PD3" s="86"/>
      <c r="PE3" s="86"/>
      <c r="PF3" s="86"/>
      <c r="PG3" s="86"/>
      <c r="PH3" s="86"/>
      <c r="PI3" s="86"/>
      <c r="PJ3" s="86"/>
      <c r="PK3" s="86"/>
      <c r="PL3" s="86"/>
      <c r="PM3" s="86"/>
      <c r="PN3" s="86"/>
      <c r="PO3" s="86"/>
      <c r="PP3" s="86"/>
      <c r="PQ3" s="86"/>
      <c r="PR3" s="86"/>
      <c r="PS3" s="86"/>
      <c r="PT3" s="86"/>
      <c r="PU3" s="86"/>
      <c r="PV3" s="86"/>
      <c r="PW3" s="86"/>
      <c r="PX3" s="86"/>
      <c r="PY3" s="86"/>
      <c r="PZ3" s="86"/>
      <c r="QA3" s="86"/>
      <c r="QB3" s="86"/>
      <c r="QC3" s="86"/>
      <c r="QD3" s="86"/>
      <c r="QE3" s="86"/>
      <c r="QF3" s="86"/>
      <c r="QG3" s="86"/>
      <c r="QH3" s="86"/>
      <c r="QI3" s="86"/>
      <c r="QJ3" s="86"/>
      <c r="QK3" s="86"/>
      <c r="QL3" s="86"/>
      <c r="QM3" s="86"/>
      <c r="QN3" s="86"/>
      <c r="QO3" s="86"/>
      <c r="QP3" s="86"/>
      <c r="QQ3" s="86"/>
      <c r="QR3" s="86"/>
      <c r="QS3" s="86"/>
      <c r="QT3" s="86"/>
      <c r="QU3" s="86"/>
      <c r="QV3" s="86"/>
      <c r="QW3" s="86"/>
      <c r="QX3" s="86"/>
      <c r="QY3" s="86"/>
      <c r="QZ3" s="86"/>
      <c r="RA3" s="86"/>
      <c r="RB3" s="86"/>
      <c r="RC3" s="86"/>
      <c r="RD3" s="86"/>
      <c r="RE3" s="86"/>
      <c r="RF3" s="86"/>
      <c r="RG3" s="86"/>
      <c r="RH3" s="86"/>
      <c r="RI3" s="86"/>
      <c r="RJ3" s="86"/>
      <c r="RK3" s="86"/>
      <c r="RL3" s="86"/>
      <c r="RM3" s="86"/>
      <c r="RN3" s="86"/>
      <c r="RO3" s="86"/>
      <c r="RP3" s="86"/>
      <c r="RQ3" s="86"/>
      <c r="RR3" s="86"/>
      <c r="RS3" s="86"/>
      <c r="RT3" s="86"/>
      <c r="RU3" s="86"/>
      <c r="RV3" s="86"/>
      <c r="RW3" s="86"/>
      <c r="RX3" s="86"/>
      <c r="RY3" s="86"/>
      <c r="RZ3" s="86"/>
      <c r="SA3" s="86"/>
      <c r="SB3" s="86"/>
      <c r="SC3" s="86"/>
      <c r="SD3" s="86"/>
      <c r="SE3" s="86"/>
      <c r="SF3" s="86"/>
      <c r="SG3" s="86"/>
      <c r="SH3" s="86"/>
      <c r="SI3" s="86"/>
      <c r="SJ3" s="86"/>
      <c r="SK3" s="86"/>
      <c r="SL3" s="86"/>
      <c r="SM3" s="86"/>
      <c r="SN3" s="86"/>
      <c r="SO3" s="86"/>
      <c r="SP3" s="86"/>
      <c r="SQ3" s="86"/>
      <c r="SR3" s="86"/>
      <c r="SS3" s="86"/>
      <c r="ST3" s="86"/>
      <c r="SU3" s="86"/>
      <c r="SV3" s="86"/>
      <c r="SW3" s="86"/>
      <c r="SX3" s="86"/>
      <c r="SY3" s="86"/>
      <c r="SZ3" s="86"/>
      <c r="TA3" s="86"/>
      <c r="TB3" s="86"/>
      <c r="TC3" s="86"/>
      <c r="TD3" s="86"/>
      <c r="TE3" s="86"/>
      <c r="TF3" s="86"/>
      <c r="TG3" s="86"/>
      <c r="TH3" s="86"/>
      <c r="TI3" s="86"/>
      <c r="TJ3" s="86"/>
      <c r="TK3" s="86"/>
      <c r="TL3" s="86"/>
      <c r="TM3" s="86"/>
      <c r="TN3" s="86"/>
      <c r="TO3" s="86"/>
      <c r="TP3" s="86"/>
      <c r="TQ3" s="86"/>
      <c r="TR3" s="86"/>
      <c r="TS3" s="86"/>
      <c r="TT3" s="86"/>
      <c r="TU3" s="86"/>
      <c r="TV3" s="86"/>
      <c r="TW3" s="86"/>
      <c r="TX3" s="86"/>
      <c r="TY3" s="86"/>
      <c r="TZ3" s="86"/>
      <c r="UA3" s="86"/>
      <c r="UB3" s="86"/>
      <c r="UC3" s="86"/>
      <c r="UD3" s="86"/>
      <c r="UE3" s="86"/>
      <c r="UF3" s="86"/>
      <c r="UG3" s="86"/>
      <c r="UH3" s="86"/>
      <c r="UI3" s="86"/>
      <c r="UJ3" s="86"/>
      <c r="UK3" s="86"/>
      <c r="UL3" s="86"/>
      <c r="UM3" s="86"/>
      <c r="UN3" s="86"/>
      <c r="UO3" s="86"/>
      <c r="UP3" s="86"/>
      <c r="UQ3" s="86"/>
      <c r="UR3" s="86"/>
      <c r="US3" s="86"/>
      <c r="UT3" s="86"/>
      <c r="UU3" s="86"/>
      <c r="UV3" s="86"/>
      <c r="UW3" s="86"/>
      <c r="UX3" s="86"/>
      <c r="UY3" s="86"/>
      <c r="UZ3" s="86"/>
      <c r="VA3" s="86"/>
      <c r="VB3" s="86"/>
      <c r="VC3" s="86"/>
      <c r="VD3" s="86"/>
      <c r="VE3" s="86"/>
      <c r="VF3" s="86"/>
      <c r="VG3" s="86"/>
      <c r="VH3" s="86"/>
      <c r="VI3" s="86"/>
      <c r="VJ3" s="86"/>
      <c r="VK3" s="86"/>
      <c r="VL3" s="86"/>
      <c r="VM3" s="86"/>
      <c r="VN3" s="86"/>
      <c r="VO3" s="86"/>
      <c r="VP3" s="86"/>
      <c r="VQ3" s="86"/>
      <c r="VR3" s="86"/>
      <c r="VS3" s="86"/>
      <c r="VT3" s="86"/>
      <c r="VU3" s="86"/>
      <c r="VV3" s="86"/>
      <c r="VW3" s="86"/>
      <c r="VX3" s="86"/>
      <c r="VY3" s="86"/>
      <c r="VZ3" s="86"/>
      <c r="WA3" s="86"/>
      <c r="WB3" s="86"/>
      <c r="WC3" s="86"/>
      <c r="WD3" s="86"/>
      <c r="WE3" s="86"/>
      <c r="WF3" s="86"/>
      <c r="WG3" s="86"/>
      <c r="WH3" s="86"/>
      <c r="WI3" s="86"/>
      <c r="WJ3" s="86"/>
      <c r="WK3" s="86"/>
      <c r="WL3" s="86"/>
      <c r="WM3" s="86"/>
      <c r="WN3" s="86"/>
      <c r="WO3" s="86"/>
      <c r="WP3" s="86"/>
      <c r="WQ3" s="86"/>
      <c r="WR3" s="86"/>
      <c r="WS3" s="86"/>
      <c r="WT3" s="86"/>
      <c r="WU3" s="86"/>
      <c r="WV3" s="86"/>
      <c r="WW3" s="86"/>
      <c r="WX3" s="86"/>
      <c r="WY3" s="86"/>
      <c r="WZ3" s="86"/>
      <c r="XA3" s="86"/>
      <c r="XB3" s="86"/>
      <c r="XC3" s="86"/>
      <c r="XD3" s="86"/>
      <c r="XE3" s="86"/>
      <c r="XF3" s="86"/>
      <c r="XG3" s="86"/>
      <c r="XH3" s="86"/>
      <c r="XI3" s="86"/>
      <c r="XJ3" s="86"/>
      <c r="XK3" s="86"/>
      <c r="XL3" s="86"/>
      <c r="XM3" s="86"/>
      <c r="XN3" s="86"/>
      <c r="XO3" s="86"/>
      <c r="XP3" s="86"/>
      <c r="XQ3" s="86"/>
      <c r="XR3" s="86"/>
      <c r="XS3" s="86"/>
      <c r="XT3" s="86"/>
      <c r="XU3" s="86"/>
      <c r="XV3" s="86"/>
      <c r="XW3" s="86"/>
      <c r="XX3" s="86"/>
      <c r="XY3" s="86"/>
      <c r="XZ3" s="86"/>
      <c r="YA3" s="86"/>
      <c r="YB3" s="86"/>
      <c r="YC3" s="86"/>
      <c r="YD3" s="86"/>
      <c r="YE3" s="86"/>
      <c r="YF3" s="86"/>
      <c r="YG3" s="86"/>
      <c r="YH3" s="86"/>
      <c r="YI3" s="86"/>
      <c r="YJ3" s="86"/>
      <c r="YK3" s="86"/>
      <c r="YL3" s="86"/>
      <c r="YM3" s="86"/>
      <c r="YN3" s="86"/>
      <c r="YO3" s="86"/>
      <c r="YP3" s="86"/>
      <c r="YQ3" s="86"/>
      <c r="YR3" s="86"/>
      <c r="YS3" s="86"/>
      <c r="YT3" s="86"/>
      <c r="YU3" s="86"/>
      <c r="YV3" s="86"/>
      <c r="YW3" s="86"/>
      <c r="YX3" s="86"/>
      <c r="YY3" s="86"/>
      <c r="YZ3" s="86"/>
      <c r="ZA3" s="86"/>
      <c r="ZB3" s="86"/>
      <c r="ZC3" s="86"/>
      <c r="ZD3" s="86"/>
      <c r="ZE3" s="86"/>
      <c r="ZF3" s="86"/>
      <c r="ZG3" s="86"/>
      <c r="ZH3" s="86"/>
      <c r="ZI3" s="86"/>
      <c r="ZJ3" s="86"/>
      <c r="ZK3" s="86"/>
      <c r="ZL3" s="86"/>
      <c r="ZM3" s="86"/>
      <c r="ZN3" s="86"/>
      <c r="ZO3" s="86"/>
      <c r="ZP3" s="86"/>
      <c r="ZQ3" s="86"/>
      <c r="ZR3" s="86"/>
      <c r="ZS3" s="86"/>
      <c r="ZT3" s="86"/>
      <c r="ZU3" s="86"/>
      <c r="ZV3" s="86"/>
      <c r="ZW3" s="86"/>
      <c r="ZX3" s="86"/>
      <c r="ZY3" s="86"/>
      <c r="ZZ3" s="86"/>
      <c r="AAA3" s="86"/>
      <c r="AAB3" s="86"/>
      <c r="AAC3" s="86"/>
      <c r="AAD3" s="86"/>
      <c r="AAE3" s="86"/>
      <c r="AAF3" s="86"/>
      <c r="AAG3" s="86"/>
      <c r="AAH3" s="86"/>
      <c r="AAI3" s="86"/>
      <c r="AAJ3" s="86"/>
      <c r="AAK3" s="86"/>
      <c r="AAL3" s="86"/>
      <c r="AAM3" s="86"/>
      <c r="AAN3" s="86"/>
      <c r="AAO3" s="86"/>
      <c r="AAP3" s="86"/>
      <c r="AAQ3" s="86"/>
      <c r="AAR3" s="86"/>
      <c r="AAS3" s="86"/>
      <c r="AAT3" s="86"/>
      <c r="AAU3" s="86"/>
      <c r="AAV3" s="86"/>
      <c r="AAW3" s="86"/>
      <c r="AAX3" s="86"/>
      <c r="AAY3" s="86"/>
      <c r="AAZ3" s="86"/>
      <c r="ABA3" s="86"/>
      <c r="ABB3" s="86"/>
      <c r="ABC3" s="86"/>
      <c r="ABD3" s="86"/>
      <c r="ABE3" s="86"/>
      <c r="ABF3" s="86"/>
      <c r="ABG3" s="86"/>
      <c r="ABH3" s="86"/>
      <c r="ABI3" s="86"/>
      <c r="ABJ3" s="86"/>
      <c r="ABK3" s="86"/>
      <c r="ABL3" s="86"/>
      <c r="ABM3" s="86"/>
      <c r="ABN3" s="86"/>
      <c r="ABO3" s="86"/>
      <c r="ABP3" s="86"/>
      <c r="ABQ3" s="86"/>
      <c r="ABR3" s="86"/>
      <c r="ABS3" s="86"/>
      <c r="ABT3" s="86"/>
      <c r="ABU3" s="86"/>
      <c r="ABV3" s="86"/>
      <c r="ABW3" s="86"/>
      <c r="ABX3" s="86"/>
      <c r="ABY3" s="86"/>
      <c r="ABZ3" s="86"/>
      <c r="ACA3" s="86"/>
      <c r="ACB3" s="86"/>
      <c r="ACC3" s="86"/>
      <c r="ACD3" s="86"/>
      <c r="ACE3" s="86"/>
      <c r="ACF3" s="86"/>
      <c r="ACG3" s="86"/>
      <c r="ACH3" s="86"/>
      <c r="ACI3" s="86"/>
      <c r="ACJ3" s="86"/>
      <c r="ACK3" s="86"/>
      <c r="ACL3" s="86"/>
      <c r="ACM3" s="86"/>
      <c r="ACN3" s="86"/>
      <c r="ACO3" s="86"/>
      <c r="ACP3" s="86"/>
      <c r="ACQ3" s="86"/>
      <c r="ACR3" s="86"/>
      <c r="ACS3" s="86"/>
      <c r="ACT3" s="86"/>
      <c r="ACU3" s="86"/>
      <c r="ACV3" s="86"/>
      <c r="ACW3" s="86"/>
      <c r="ACX3" s="86"/>
      <c r="ACY3" s="86"/>
      <c r="ACZ3" s="86"/>
      <c r="ADA3" s="86"/>
      <c r="ADB3" s="86"/>
      <c r="ADC3" s="86"/>
      <c r="ADD3" s="86"/>
      <c r="ADE3" s="86"/>
      <c r="ADF3" s="86"/>
      <c r="ADG3" s="86"/>
      <c r="ADH3" s="86"/>
      <c r="ADI3" s="86"/>
      <c r="ADJ3" s="86"/>
      <c r="ADK3" s="86"/>
      <c r="ADL3" s="86"/>
      <c r="ADM3" s="86"/>
      <c r="ADN3" s="86"/>
      <c r="ADO3" s="86"/>
      <c r="ADP3" s="86"/>
      <c r="ADQ3" s="86"/>
      <c r="ADR3" s="86"/>
      <c r="ADS3" s="86"/>
      <c r="ADT3" s="86"/>
      <c r="ADU3" s="86"/>
      <c r="ADV3" s="86"/>
      <c r="ADW3" s="86"/>
      <c r="ADX3" s="86"/>
      <c r="ADY3" s="86"/>
      <c r="ADZ3" s="86"/>
      <c r="AEA3" s="86"/>
      <c r="AEB3" s="86"/>
      <c r="AEC3" s="86"/>
      <c r="AED3" s="86"/>
      <c r="AEE3" s="86"/>
      <c r="AEF3" s="86"/>
      <c r="AEG3" s="86"/>
      <c r="AEH3" s="86"/>
      <c r="AEI3" s="86"/>
      <c r="AEJ3" s="86"/>
      <c r="AEK3" s="86"/>
      <c r="AEL3" s="86"/>
      <c r="AEM3" s="86"/>
      <c r="AEN3" s="86"/>
      <c r="AEO3" s="86"/>
      <c r="AEP3" s="86"/>
      <c r="AEQ3" s="86"/>
      <c r="AER3" s="86"/>
      <c r="AES3" s="86"/>
      <c r="AET3" s="86"/>
      <c r="AEU3" s="86"/>
      <c r="AEV3" s="86"/>
      <c r="AEW3" s="86"/>
      <c r="AEX3" s="86"/>
      <c r="AEY3" s="86"/>
      <c r="AEZ3" s="86"/>
      <c r="AFA3" s="86"/>
      <c r="AFB3" s="86"/>
      <c r="AFC3" s="86"/>
      <c r="AFD3" s="86"/>
      <c r="AFE3" s="86"/>
      <c r="AFF3" s="86"/>
      <c r="AFG3" s="86"/>
      <c r="AFH3" s="86"/>
      <c r="AFI3" s="86"/>
      <c r="AFJ3" s="86"/>
      <c r="AFK3" s="86"/>
      <c r="AFL3" s="86"/>
      <c r="AFM3" s="86"/>
      <c r="AFN3" s="86"/>
      <c r="AFO3" s="86"/>
      <c r="AFP3" s="86"/>
      <c r="AFQ3" s="86"/>
      <c r="AFR3" s="86"/>
      <c r="AFS3" s="86"/>
      <c r="AFT3" s="86"/>
      <c r="AFU3" s="86"/>
      <c r="AFV3" s="86"/>
      <c r="AFW3" s="86"/>
      <c r="AFX3" s="86"/>
      <c r="AFY3" s="86"/>
      <c r="AFZ3" s="86"/>
      <c r="AGA3" s="86"/>
      <c r="AGB3" s="86"/>
      <c r="AGC3" s="86"/>
      <c r="AGD3" s="86"/>
      <c r="AGE3" s="86"/>
      <c r="AGF3" s="86"/>
      <c r="AGG3" s="86"/>
      <c r="AGH3" s="86"/>
      <c r="AGI3" s="86"/>
      <c r="AGJ3" s="86"/>
      <c r="AGK3" s="86"/>
      <c r="AGL3" s="86"/>
      <c r="AGM3" s="86"/>
      <c r="AGN3" s="86"/>
      <c r="AGO3" s="86"/>
      <c r="AGP3" s="86"/>
      <c r="AGQ3" s="86"/>
      <c r="AGR3" s="86"/>
      <c r="AGS3" s="86"/>
      <c r="AGT3" s="86"/>
      <c r="AGU3" s="86"/>
      <c r="AGV3" s="86"/>
      <c r="AGW3" s="86"/>
      <c r="AGX3" s="86"/>
      <c r="AGY3" s="86"/>
      <c r="AGZ3" s="86"/>
      <c r="AHA3" s="86"/>
      <c r="AHB3" s="86"/>
      <c r="AHC3" s="86"/>
      <c r="AHD3" s="86"/>
      <c r="AHE3" s="86"/>
      <c r="AHF3" s="86"/>
      <c r="AHG3" s="86"/>
      <c r="AHH3" s="86"/>
      <c r="AHI3" s="86"/>
      <c r="AHJ3" s="86"/>
      <c r="AHK3" s="86"/>
      <c r="AHL3" s="86"/>
      <c r="AHM3" s="86"/>
      <c r="AHN3" s="86"/>
      <c r="AHO3" s="86"/>
      <c r="AHP3" s="86"/>
      <c r="AHQ3" s="86"/>
      <c r="AHR3" s="86"/>
      <c r="AHS3" s="86"/>
      <c r="AHT3" s="86"/>
      <c r="AHU3" s="86"/>
      <c r="AHV3" s="86"/>
      <c r="AHW3" s="86"/>
      <c r="AHX3" s="86"/>
      <c r="AHY3" s="86"/>
      <c r="AHZ3" s="86"/>
      <c r="AIA3" s="86"/>
      <c r="AIB3" s="86"/>
      <c r="AIC3" s="86"/>
      <c r="AID3" s="86"/>
      <c r="AIE3" s="86"/>
      <c r="AIF3" s="86"/>
      <c r="AIG3" s="86"/>
      <c r="AIH3" s="86"/>
      <c r="AII3" s="86"/>
      <c r="AIJ3" s="86"/>
      <c r="AIK3" s="86"/>
      <c r="AIL3" s="86"/>
      <c r="AIM3" s="86"/>
      <c r="AIN3" s="86"/>
      <c r="AIO3" s="86"/>
      <c r="AIP3" s="86"/>
      <c r="AIQ3" s="86"/>
      <c r="AIR3" s="86"/>
      <c r="AIS3" s="86"/>
      <c r="AIT3" s="86"/>
      <c r="AIU3" s="86"/>
      <c r="AIV3" s="86"/>
      <c r="AIW3" s="86"/>
      <c r="AIX3" s="86"/>
      <c r="AIY3" s="86"/>
      <c r="AIZ3" s="86"/>
      <c r="AJA3" s="86"/>
      <c r="AJB3" s="86"/>
      <c r="AJC3" s="86"/>
      <c r="AJD3" s="86"/>
      <c r="AJE3" s="86"/>
      <c r="AJF3" s="86"/>
      <c r="AJG3" s="86"/>
      <c r="AJH3" s="86"/>
      <c r="AJI3" s="86"/>
      <c r="AJJ3" s="86"/>
      <c r="AJK3" s="86"/>
      <c r="AJL3" s="86"/>
      <c r="AJM3" s="86"/>
      <c r="AJN3" s="86"/>
      <c r="AJO3" s="86"/>
      <c r="AJP3" s="86"/>
      <c r="AJQ3" s="86"/>
      <c r="AJR3" s="86"/>
      <c r="AJS3" s="86"/>
      <c r="AJT3" s="86"/>
      <c r="AJU3" s="86"/>
      <c r="AJV3" s="86"/>
      <c r="AJW3" s="86"/>
      <c r="AJX3" s="86"/>
      <c r="AJY3" s="86"/>
      <c r="AJZ3" s="86"/>
      <c r="AKA3" s="86"/>
      <c r="AKB3" s="86"/>
      <c r="AKC3" s="86"/>
      <c r="AKD3" s="86"/>
      <c r="AKE3" s="86"/>
      <c r="AKF3" s="86"/>
      <c r="AKG3" s="86"/>
      <c r="AKH3" s="86"/>
      <c r="AKI3" s="86"/>
      <c r="AKJ3" s="86"/>
      <c r="AKK3" s="86"/>
      <c r="AKL3" s="86"/>
      <c r="AKM3" s="86"/>
      <c r="AKN3" s="86"/>
      <c r="AKO3" s="86"/>
      <c r="AKP3" s="86"/>
      <c r="AKQ3" s="86"/>
      <c r="AKR3" s="86"/>
      <c r="AKS3" s="86"/>
      <c r="AKT3" s="86"/>
      <c r="AKU3" s="86"/>
      <c r="AKV3" s="86"/>
      <c r="AKW3" s="86"/>
      <c r="AKX3" s="86"/>
      <c r="AKY3" s="86"/>
    </row>
    <row r="4" spans="1:987" ht="22.15" customHeight="1" x14ac:dyDescent="0.25">
      <c r="A4" s="340" t="s">
        <v>208</v>
      </c>
      <c r="B4" s="337"/>
      <c r="C4" s="337"/>
      <c r="D4" s="337"/>
      <c r="E4" s="337"/>
      <c r="F4" s="337"/>
      <c r="G4" s="337"/>
      <c r="H4" s="337"/>
      <c r="I4" s="337"/>
      <c r="J4" s="337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  <c r="IW4" s="86"/>
      <c r="IX4" s="86"/>
      <c r="IY4" s="86"/>
      <c r="IZ4" s="86"/>
      <c r="JA4" s="86"/>
      <c r="JB4" s="86"/>
      <c r="JC4" s="86"/>
      <c r="JD4" s="86"/>
      <c r="JE4" s="86"/>
      <c r="JF4" s="86"/>
      <c r="JG4" s="86"/>
      <c r="JH4" s="86"/>
      <c r="JI4" s="86"/>
      <c r="JJ4" s="86"/>
      <c r="JK4" s="86"/>
      <c r="JL4" s="86"/>
      <c r="JM4" s="86"/>
      <c r="JN4" s="86"/>
      <c r="JO4" s="86"/>
      <c r="JP4" s="86"/>
      <c r="JQ4" s="86"/>
      <c r="JR4" s="86"/>
      <c r="JS4" s="86"/>
      <c r="JT4" s="86"/>
      <c r="JU4" s="86"/>
      <c r="JV4" s="86"/>
      <c r="JW4" s="86"/>
      <c r="JX4" s="86"/>
      <c r="JY4" s="86"/>
      <c r="JZ4" s="86"/>
      <c r="KA4" s="86"/>
      <c r="KB4" s="86"/>
      <c r="KC4" s="86"/>
      <c r="KD4" s="86"/>
      <c r="KE4" s="86"/>
      <c r="KF4" s="86"/>
      <c r="KG4" s="86"/>
      <c r="KH4" s="86"/>
      <c r="KI4" s="86"/>
      <c r="KJ4" s="86"/>
      <c r="KK4" s="86"/>
      <c r="KL4" s="86"/>
      <c r="KM4" s="86"/>
      <c r="KN4" s="86"/>
      <c r="KO4" s="86"/>
      <c r="KP4" s="86"/>
      <c r="KQ4" s="86"/>
      <c r="KR4" s="86"/>
      <c r="KS4" s="86"/>
      <c r="KT4" s="86"/>
      <c r="KU4" s="86"/>
      <c r="KV4" s="86"/>
      <c r="KW4" s="86"/>
      <c r="KX4" s="86"/>
      <c r="KY4" s="86"/>
      <c r="KZ4" s="86"/>
      <c r="LA4" s="86"/>
      <c r="LB4" s="86"/>
      <c r="LC4" s="86"/>
      <c r="LD4" s="86"/>
      <c r="LE4" s="86"/>
      <c r="LF4" s="86"/>
      <c r="LG4" s="86"/>
      <c r="LH4" s="86"/>
      <c r="LI4" s="86"/>
      <c r="LJ4" s="86"/>
      <c r="LK4" s="86"/>
      <c r="LL4" s="86"/>
      <c r="LM4" s="86"/>
      <c r="LN4" s="86"/>
      <c r="LO4" s="86"/>
      <c r="LP4" s="86"/>
      <c r="LQ4" s="86"/>
      <c r="LR4" s="86"/>
      <c r="LS4" s="86"/>
      <c r="LT4" s="86"/>
      <c r="LU4" s="86"/>
      <c r="LV4" s="86"/>
      <c r="LW4" s="86"/>
      <c r="LX4" s="86"/>
      <c r="LY4" s="86"/>
      <c r="LZ4" s="86"/>
      <c r="MA4" s="86"/>
      <c r="MB4" s="86"/>
      <c r="MC4" s="86"/>
      <c r="MD4" s="86"/>
      <c r="ME4" s="86"/>
      <c r="MF4" s="86"/>
      <c r="MG4" s="86"/>
      <c r="MH4" s="86"/>
      <c r="MI4" s="86"/>
      <c r="MJ4" s="86"/>
      <c r="MK4" s="86"/>
      <c r="ML4" s="86"/>
      <c r="MM4" s="86"/>
      <c r="MN4" s="86"/>
      <c r="MO4" s="86"/>
      <c r="MP4" s="86"/>
      <c r="MQ4" s="86"/>
      <c r="MR4" s="86"/>
      <c r="MS4" s="86"/>
      <c r="MT4" s="86"/>
      <c r="MU4" s="86"/>
      <c r="MV4" s="86"/>
      <c r="MW4" s="86"/>
      <c r="MX4" s="86"/>
      <c r="MY4" s="86"/>
      <c r="MZ4" s="86"/>
      <c r="NA4" s="86"/>
      <c r="NB4" s="86"/>
      <c r="NC4" s="86"/>
      <c r="ND4" s="86"/>
      <c r="NE4" s="86"/>
      <c r="NF4" s="86"/>
      <c r="NG4" s="86"/>
      <c r="NH4" s="86"/>
      <c r="NI4" s="86"/>
      <c r="NJ4" s="86"/>
      <c r="NK4" s="86"/>
      <c r="NL4" s="86"/>
      <c r="NM4" s="86"/>
      <c r="NN4" s="86"/>
      <c r="NO4" s="86"/>
      <c r="NP4" s="86"/>
      <c r="NQ4" s="86"/>
      <c r="NR4" s="86"/>
      <c r="NS4" s="86"/>
      <c r="NT4" s="86"/>
      <c r="NU4" s="86"/>
      <c r="NV4" s="86"/>
      <c r="NW4" s="86"/>
      <c r="NX4" s="86"/>
      <c r="NY4" s="86"/>
      <c r="NZ4" s="86"/>
      <c r="OA4" s="86"/>
      <c r="OB4" s="86"/>
      <c r="OC4" s="86"/>
      <c r="OD4" s="86"/>
      <c r="OE4" s="86"/>
      <c r="OF4" s="86"/>
      <c r="OG4" s="86"/>
      <c r="OH4" s="86"/>
      <c r="OI4" s="86"/>
      <c r="OJ4" s="86"/>
      <c r="OK4" s="86"/>
      <c r="OL4" s="86"/>
      <c r="OM4" s="86"/>
      <c r="ON4" s="86"/>
      <c r="OO4" s="86"/>
      <c r="OP4" s="86"/>
      <c r="OQ4" s="86"/>
      <c r="OR4" s="86"/>
      <c r="OS4" s="86"/>
      <c r="OT4" s="86"/>
      <c r="OU4" s="86"/>
      <c r="OV4" s="86"/>
      <c r="OW4" s="86"/>
      <c r="OX4" s="86"/>
      <c r="OY4" s="86"/>
      <c r="OZ4" s="86"/>
      <c r="PA4" s="86"/>
      <c r="PB4" s="86"/>
      <c r="PC4" s="86"/>
      <c r="PD4" s="86"/>
      <c r="PE4" s="86"/>
      <c r="PF4" s="86"/>
      <c r="PG4" s="86"/>
      <c r="PH4" s="86"/>
      <c r="PI4" s="86"/>
      <c r="PJ4" s="86"/>
      <c r="PK4" s="86"/>
      <c r="PL4" s="86"/>
      <c r="PM4" s="86"/>
      <c r="PN4" s="86"/>
      <c r="PO4" s="86"/>
      <c r="PP4" s="86"/>
      <c r="PQ4" s="86"/>
      <c r="PR4" s="86"/>
      <c r="PS4" s="86"/>
      <c r="PT4" s="86"/>
      <c r="PU4" s="86"/>
      <c r="PV4" s="86"/>
      <c r="PW4" s="86"/>
      <c r="PX4" s="86"/>
      <c r="PY4" s="86"/>
      <c r="PZ4" s="86"/>
      <c r="QA4" s="86"/>
      <c r="QB4" s="86"/>
      <c r="QC4" s="86"/>
      <c r="QD4" s="86"/>
      <c r="QE4" s="86"/>
      <c r="QF4" s="86"/>
      <c r="QG4" s="86"/>
      <c r="QH4" s="86"/>
      <c r="QI4" s="86"/>
      <c r="QJ4" s="86"/>
      <c r="QK4" s="86"/>
      <c r="QL4" s="86"/>
      <c r="QM4" s="86"/>
      <c r="QN4" s="86"/>
      <c r="QO4" s="86"/>
      <c r="QP4" s="86"/>
      <c r="QQ4" s="86"/>
      <c r="QR4" s="86"/>
      <c r="QS4" s="86"/>
      <c r="QT4" s="86"/>
      <c r="QU4" s="86"/>
      <c r="QV4" s="86"/>
      <c r="QW4" s="86"/>
      <c r="QX4" s="86"/>
      <c r="QY4" s="86"/>
      <c r="QZ4" s="86"/>
      <c r="RA4" s="86"/>
      <c r="RB4" s="86"/>
      <c r="RC4" s="86"/>
      <c r="RD4" s="86"/>
      <c r="RE4" s="86"/>
      <c r="RF4" s="86"/>
      <c r="RG4" s="86"/>
      <c r="RH4" s="86"/>
      <c r="RI4" s="86"/>
      <c r="RJ4" s="86"/>
      <c r="RK4" s="86"/>
      <c r="RL4" s="86"/>
      <c r="RM4" s="86"/>
      <c r="RN4" s="86"/>
      <c r="RO4" s="86"/>
      <c r="RP4" s="86"/>
      <c r="RQ4" s="86"/>
      <c r="RR4" s="86"/>
      <c r="RS4" s="86"/>
      <c r="RT4" s="86"/>
      <c r="RU4" s="86"/>
      <c r="RV4" s="86"/>
      <c r="RW4" s="86"/>
      <c r="RX4" s="86"/>
      <c r="RY4" s="86"/>
      <c r="RZ4" s="86"/>
      <c r="SA4" s="86"/>
      <c r="SB4" s="86"/>
      <c r="SC4" s="86"/>
      <c r="SD4" s="86"/>
      <c r="SE4" s="86"/>
      <c r="SF4" s="86"/>
      <c r="SG4" s="86"/>
      <c r="SH4" s="86"/>
      <c r="SI4" s="86"/>
      <c r="SJ4" s="86"/>
      <c r="SK4" s="86"/>
      <c r="SL4" s="86"/>
      <c r="SM4" s="86"/>
      <c r="SN4" s="86"/>
      <c r="SO4" s="86"/>
      <c r="SP4" s="86"/>
      <c r="SQ4" s="86"/>
      <c r="SR4" s="86"/>
      <c r="SS4" s="86"/>
      <c r="ST4" s="86"/>
      <c r="SU4" s="86"/>
      <c r="SV4" s="86"/>
      <c r="SW4" s="86"/>
      <c r="SX4" s="86"/>
      <c r="SY4" s="86"/>
      <c r="SZ4" s="86"/>
      <c r="TA4" s="86"/>
      <c r="TB4" s="86"/>
      <c r="TC4" s="86"/>
      <c r="TD4" s="86"/>
      <c r="TE4" s="86"/>
      <c r="TF4" s="86"/>
      <c r="TG4" s="86"/>
      <c r="TH4" s="86"/>
      <c r="TI4" s="86"/>
      <c r="TJ4" s="86"/>
      <c r="TK4" s="86"/>
      <c r="TL4" s="86"/>
      <c r="TM4" s="86"/>
      <c r="TN4" s="86"/>
      <c r="TO4" s="86"/>
      <c r="TP4" s="86"/>
      <c r="TQ4" s="86"/>
      <c r="TR4" s="86"/>
      <c r="TS4" s="86"/>
      <c r="TT4" s="86"/>
      <c r="TU4" s="86"/>
      <c r="TV4" s="86"/>
      <c r="TW4" s="86"/>
      <c r="TX4" s="86"/>
      <c r="TY4" s="86"/>
      <c r="TZ4" s="86"/>
      <c r="UA4" s="86"/>
      <c r="UB4" s="86"/>
      <c r="UC4" s="86"/>
      <c r="UD4" s="86"/>
      <c r="UE4" s="86"/>
      <c r="UF4" s="86"/>
      <c r="UG4" s="86"/>
      <c r="UH4" s="86"/>
      <c r="UI4" s="86"/>
      <c r="UJ4" s="86"/>
      <c r="UK4" s="86"/>
      <c r="UL4" s="86"/>
      <c r="UM4" s="86"/>
      <c r="UN4" s="86"/>
      <c r="UO4" s="86"/>
      <c r="UP4" s="86"/>
      <c r="UQ4" s="86"/>
      <c r="UR4" s="86"/>
      <c r="US4" s="86"/>
      <c r="UT4" s="86"/>
      <c r="UU4" s="86"/>
      <c r="UV4" s="86"/>
      <c r="UW4" s="86"/>
      <c r="UX4" s="86"/>
      <c r="UY4" s="86"/>
      <c r="UZ4" s="86"/>
      <c r="VA4" s="86"/>
      <c r="VB4" s="86"/>
      <c r="VC4" s="86"/>
      <c r="VD4" s="86"/>
      <c r="VE4" s="86"/>
      <c r="VF4" s="86"/>
      <c r="VG4" s="86"/>
      <c r="VH4" s="86"/>
      <c r="VI4" s="86"/>
      <c r="VJ4" s="86"/>
      <c r="VK4" s="86"/>
      <c r="VL4" s="86"/>
      <c r="VM4" s="86"/>
      <c r="VN4" s="86"/>
      <c r="VO4" s="86"/>
      <c r="VP4" s="86"/>
      <c r="VQ4" s="86"/>
      <c r="VR4" s="86"/>
      <c r="VS4" s="86"/>
      <c r="VT4" s="86"/>
      <c r="VU4" s="86"/>
      <c r="VV4" s="86"/>
      <c r="VW4" s="86"/>
      <c r="VX4" s="86"/>
      <c r="VY4" s="86"/>
      <c r="VZ4" s="86"/>
      <c r="WA4" s="86"/>
      <c r="WB4" s="86"/>
      <c r="WC4" s="86"/>
      <c r="WD4" s="86"/>
      <c r="WE4" s="86"/>
      <c r="WF4" s="86"/>
      <c r="WG4" s="86"/>
      <c r="WH4" s="86"/>
      <c r="WI4" s="86"/>
      <c r="WJ4" s="86"/>
      <c r="WK4" s="86"/>
      <c r="WL4" s="86"/>
      <c r="WM4" s="86"/>
      <c r="WN4" s="86"/>
      <c r="WO4" s="86"/>
      <c r="WP4" s="86"/>
      <c r="WQ4" s="86"/>
      <c r="WR4" s="86"/>
      <c r="WS4" s="86"/>
      <c r="WT4" s="86"/>
      <c r="WU4" s="86"/>
      <c r="WV4" s="86"/>
      <c r="WW4" s="86"/>
      <c r="WX4" s="86"/>
      <c r="WY4" s="86"/>
      <c r="WZ4" s="86"/>
      <c r="XA4" s="86"/>
      <c r="XB4" s="86"/>
      <c r="XC4" s="86"/>
      <c r="XD4" s="86"/>
      <c r="XE4" s="86"/>
      <c r="XF4" s="86"/>
      <c r="XG4" s="86"/>
      <c r="XH4" s="86"/>
      <c r="XI4" s="86"/>
      <c r="XJ4" s="86"/>
      <c r="XK4" s="86"/>
      <c r="XL4" s="86"/>
      <c r="XM4" s="86"/>
      <c r="XN4" s="86"/>
      <c r="XO4" s="86"/>
      <c r="XP4" s="86"/>
      <c r="XQ4" s="86"/>
      <c r="XR4" s="86"/>
      <c r="XS4" s="86"/>
      <c r="XT4" s="86"/>
      <c r="XU4" s="86"/>
      <c r="XV4" s="86"/>
      <c r="XW4" s="86"/>
      <c r="XX4" s="86"/>
      <c r="XY4" s="86"/>
      <c r="XZ4" s="86"/>
      <c r="YA4" s="86"/>
      <c r="YB4" s="86"/>
      <c r="YC4" s="86"/>
      <c r="YD4" s="86"/>
      <c r="YE4" s="86"/>
      <c r="YF4" s="86"/>
      <c r="YG4" s="86"/>
      <c r="YH4" s="86"/>
      <c r="YI4" s="86"/>
      <c r="YJ4" s="86"/>
      <c r="YK4" s="86"/>
      <c r="YL4" s="86"/>
      <c r="YM4" s="86"/>
      <c r="YN4" s="86"/>
      <c r="YO4" s="86"/>
      <c r="YP4" s="86"/>
      <c r="YQ4" s="86"/>
      <c r="YR4" s="86"/>
      <c r="YS4" s="86"/>
      <c r="YT4" s="86"/>
      <c r="YU4" s="86"/>
      <c r="YV4" s="86"/>
      <c r="YW4" s="86"/>
      <c r="YX4" s="86"/>
      <c r="YY4" s="86"/>
      <c r="YZ4" s="86"/>
      <c r="ZA4" s="86"/>
      <c r="ZB4" s="86"/>
      <c r="ZC4" s="86"/>
      <c r="ZD4" s="86"/>
      <c r="ZE4" s="86"/>
      <c r="ZF4" s="86"/>
      <c r="ZG4" s="86"/>
      <c r="ZH4" s="86"/>
      <c r="ZI4" s="86"/>
      <c r="ZJ4" s="86"/>
      <c r="ZK4" s="86"/>
      <c r="ZL4" s="86"/>
      <c r="ZM4" s="86"/>
      <c r="ZN4" s="86"/>
      <c r="ZO4" s="86"/>
      <c r="ZP4" s="86"/>
      <c r="ZQ4" s="86"/>
      <c r="ZR4" s="86"/>
      <c r="ZS4" s="86"/>
      <c r="ZT4" s="86"/>
      <c r="ZU4" s="86"/>
      <c r="ZV4" s="86"/>
      <c r="ZW4" s="86"/>
      <c r="ZX4" s="86"/>
      <c r="ZY4" s="86"/>
      <c r="ZZ4" s="86"/>
      <c r="AAA4" s="86"/>
      <c r="AAB4" s="86"/>
      <c r="AAC4" s="86"/>
      <c r="AAD4" s="86"/>
      <c r="AAE4" s="86"/>
      <c r="AAF4" s="86"/>
      <c r="AAG4" s="86"/>
      <c r="AAH4" s="86"/>
      <c r="AAI4" s="86"/>
      <c r="AAJ4" s="86"/>
      <c r="AAK4" s="86"/>
      <c r="AAL4" s="86"/>
      <c r="AAM4" s="86"/>
      <c r="AAN4" s="86"/>
      <c r="AAO4" s="86"/>
      <c r="AAP4" s="86"/>
      <c r="AAQ4" s="86"/>
      <c r="AAR4" s="86"/>
      <c r="AAS4" s="86"/>
      <c r="AAT4" s="86"/>
      <c r="AAU4" s="86"/>
      <c r="AAV4" s="86"/>
      <c r="AAW4" s="86"/>
      <c r="AAX4" s="86"/>
      <c r="AAY4" s="86"/>
      <c r="AAZ4" s="86"/>
      <c r="ABA4" s="86"/>
      <c r="ABB4" s="86"/>
      <c r="ABC4" s="86"/>
      <c r="ABD4" s="86"/>
      <c r="ABE4" s="86"/>
      <c r="ABF4" s="86"/>
      <c r="ABG4" s="86"/>
      <c r="ABH4" s="86"/>
      <c r="ABI4" s="86"/>
      <c r="ABJ4" s="86"/>
      <c r="ABK4" s="86"/>
      <c r="ABL4" s="86"/>
      <c r="ABM4" s="86"/>
      <c r="ABN4" s="86"/>
      <c r="ABO4" s="86"/>
      <c r="ABP4" s="86"/>
      <c r="ABQ4" s="86"/>
      <c r="ABR4" s="86"/>
      <c r="ABS4" s="86"/>
      <c r="ABT4" s="86"/>
      <c r="ABU4" s="86"/>
      <c r="ABV4" s="86"/>
      <c r="ABW4" s="86"/>
      <c r="ABX4" s="86"/>
      <c r="ABY4" s="86"/>
      <c r="ABZ4" s="86"/>
      <c r="ACA4" s="86"/>
      <c r="ACB4" s="86"/>
      <c r="ACC4" s="86"/>
      <c r="ACD4" s="86"/>
      <c r="ACE4" s="86"/>
      <c r="ACF4" s="86"/>
      <c r="ACG4" s="86"/>
      <c r="ACH4" s="86"/>
      <c r="ACI4" s="86"/>
      <c r="ACJ4" s="86"/>
      <c r="ACK4" s="86"/>
      <c r="ACL4" s="86"/>
      <c r="ACM4" s="86"/>
      <c r="ACN4" s="86"/>
      <c r="ACO4" s="86"/>
      <c r="ACP4" s="86"/>
      <c r="ACQ4" s="86"/>
      <c r="ACR4" s="86"/>
      <c r="ACS4" s="86"/>
      <c r="ACT4" s="86"/>
      <c r="ACU4" s="86"/>
      <c r="ACV4" s="86"/>
      <c r="ACW4" s="86"/>
      <c r="ACX4" s="86"/>
      <c r="ACY4" s="86"/>
      <c r="ACZ4" s="86"/>
      <c r="ADA4" s="86"/>
      <c r="ADB4" s="86"/>
      <c r="ADC4" s="86"/>
      <c r="ADD4" s="86"/>
      <c r="ADE4" s="86"/>
      <c r="ADF4" s="86"/>
      <c r="ADG4" s="86"/>
      <c r="ADH4" s="86"/>
      <c r="ADI4" s="86"/>
      <c r="ADJ4" s="86"/>
      <c r="ADK4" s="86"/>
      <c r="ADL4" s="86"/>
      <c r="ADM4" s="86"/>
      <c r="ADN4" s="86"/>
      <c r="ADO4" s="86"/>
      <c r="ADP4" s="86"/>
      <c r="ADQ4" s="86"/>
      <c r="ADR4" s="86"/>
      <c r="ADS4" s="86"/>
      <c r="ADT4" s="86"/>
      <c r="ADU4" s="86"/>
      <c r="ADV4" s="86"/>
      <c r="ADW4" s="86"/>
      <c r="ADX4" s="86"/>
      <c r="ADY4" s="86"/>
      <c r="ADZ4" s="86"/>
      <c r="AEA4" s="86"/>
      <c r="AEB4" s="86"/>
      <c r="AEC4" s="86"/>
      <c r="AED4" s="86"/>
      <c r="AEE4" s="86"/>
      <c r="AEF4" s="86"/>
      <c r="AEG4" s="86"/>
      <c r="AEH4" s="86"/>
      <c r="AEI4" s="86"/>
      <c r="AEJ4" s="86"/>
      <c r="AEK4" s="86"/>
      <c r="AEL4" s="86"/>
      <c r="AEM4" s="86"/>
      <c r="AEN4" s="86"/>
      <c r="AEO4" s="86"/>
      <c r="AEP4" s="86"/>
      <c r="AEQ4" s="86"/>
      <c r="AER4" s="86"/>
      <c r="AES4" s="86"/>
      <c r="AET4" s="86"/>
      <c r="AEU4" s="86"/>
      <c r="AEV4" s="86"/>
      <c r="AEW4" s="86"/>
      <c r="AEX4" s="86"/>
      <c r="AEY4" s="86"/>
      <c r="AEZ4" s="86"/>
      <c r="AFA4" s="86"/>
      <c r="AFB4" s="86"/>
      <c r="AFC4" s="86"/>
      <c r="AFD4" s="86"/>
      <c r="AFE4" s="86"/>
      <c r="AFF4" s="86"/>
      <c r="AFG4" s="86"/>
      <c r="AFH4" s="86"/>
      <c r="AFI4" s="86"/>
      <c r="AFJ4" s="86"/>
      <c r="AFK4" s="86"/>
      <c r="AFL4" s="86"/>
      <c r="AFM4" s="86"/>
      <c r="AFN4" s="86"/>
      <c r="AFO4" s="86"/>
      <c r="AFP4" s="86"/>
      <c r="AFQ4" s="86"/>
      <c r="AFR4" s="86"/>
      <c r="AFS4" s="86"/>
      <c r="AFT4" s="86"/>
      <c r="AFU4" s="86"/>
      <c r="AFV4" s="86"/>
      <c r="AFW4" s="86"/>
      <c r="AFX4" s="86"/>
      <c r="AFY4" s="86"/>
      <c r="AFZ4" s="86"/>
      <c r="AGA4" s="86"/>
      <c r="AGB4" s="86"/>
      <c r="AGC4" s="86"/>
      <c r="AGD4" s="86"/>
      <c r="AGE4" s="86"/>
      <c r="AGF4" s="86"/>
      <c r="AGG4" s="86"/>
      <c r="AGH4" s="86"/>
      <c r="AGI4" s="86"/>
      <c r="AGJ4" s="86"/>
      <c r="AGK4" s="86"/>
      <c r="AGL4" s="86"/>
      <c r="AGM4" s="86"/>
      <c r="AGN4" s="86"/>
      <c r="AGO4" s="86"/>
      <c r="AGP4" s="86"/>
      <c r="AGQ4" s="86"/>
      <c r="AGR4" s="86"/>
      <c r="AGS4" s="86"/>
      <c r="AGT4" s="86"/>
      <c r="AGU4" s="86"/>
      <c r="AGV4" s="86"/>
      <c r="AGW4" s="86"/>
      <c r="AGX4" s="86"/>
      <c r="AGY4" s="86"/>
      <c r="AGZ4" s="86"/>
      <c r="AHA4" s="86"/>
      <c r="AHB4" s="86"/>
      <c r="AHC4" s="86"/>
      <c r="AHD4" s="86"/>
      <c r="AHE4" s="86"/>
      <c r="AHF4" s="86"/>
      <c r="AHG4" s="86"/>
      <c r="AHH4" s="86"/>
      <c r="AHI4" s="86"/>
      <c r="AHJ4" s="86"/>
      <c r="AHK4" s="86"/>
      <c r="AHL4" s="86"/>
      <c r="AHM4" s="86"/>
      <c r="AHN4" s="86"/>
      <c r="AHO4" s="86"/>
      <c r="AHP4" s="86"/>
      <c r="AHQ4" s="86"/>
      <c r="AHR4" s="86"/>
      <c r="AHS4" s="86"/>
      <c r="AHT4" s="86"/>
      <c r="AHU4" s="86"/>
      <c r="AHV4" s="86"/>
      <c r="AHW4" s="86"/>
      <c r="AHX4" s="86"/>
      <c r="AHY4" s="86"/>
      <c r="AHZ4" s="86"/>
      <c r="AIA4" s="86"/>
      <c r="AIB4" s="86"/>
      <c r="AIC4" s="86"/>
      <c r="AID4" s="86"/>
      <c r="AIE4" s="86"/>
      <c r="AIF4" s="86"/>
      <c r="AIG4" s="86"/>
      <c r="AIH4" s="86"/>
      <c r="AII4" s="86"/>
      <c r="AIJ4" s="86"/>
      <c r="AIK4" s="86"/>
      <c r="AIL4" s="86"/>
      <c r="AIM4" s="86"/>
      <c r="AIN4" s="86"/>
      <c r="AIO4" s="86"/>
      <c r="AIP4" s="86"/>
      <c r="AIQ4" s="86"/>
      <c r="AIR4" s="86"/>
      <c r="AIS4" s="86"/>
      <c r="AIT4" s="86"/>
      <c r="AIU4" s="86"/>
      <c r="AIV4" s="86"/>
      <c r="AIW4" s="86"/>
      <c r="AIX4" s="86"/>
      <c r="AIY4" s="86"/>
      <c r="AIZ4" s="86"/>
      <c r="AJA4" s="86"/>
      <c r="AJB4" s="86"/>
      <c r="AJC4" s="86"/>
      <c r="AJD4" s="86"/>
      <c r="AJE4" s="86"/>
      <c r="AJF4" s="86"/>
      <c r="AJG4" s="86"/>
      <c r="AJH4" s="86"/>
      <c r="AJI4" s="86"/>
      <c r="AJJ4" s="86"/>
      <c r="AJK4" s="86"/>
      <c r="AJL4" s="86"/>
      <c r="AJM4" s="86"/>
      <c r="AJN4" s="86"/>
      <c r="AJO4" s="86"/>
      <c r="AJP4" s="86"/>
      <c r="AJQ4" s="86"/>
      <c r="AJR4" s="86"/>
      <c r="AJS4" s="86"/>
      <c r="AJT4" s="86"/>
      <c r="AJU4" s="86"/>
      <c r="AJV4" s="86"/>
      <c r="AJW4" s="86"/>
      <c r="AJX4" s="86"/>
      <c r="AJY4" s="86"/>
      <c r="AJZ4" s="86"/>
      <c r="AKA4" s="86"/>
      <c r="AKB4" s="86"/>
      <c r="AKC4" s="86"/>
      <c r="AKD4" s="86"/>
      <c r="AKE4" s="86"/>
      <c r="AKF4" s="86"/>
      <c r="AKG4" s="86"/>
      <c r="AKH4" s="86"/>
      <c r="AKI4" s="86"/>
      <c r="AKJ4" s="86"/>
      <c r="AKK4" s="86"/>
      <c r="AKL4" s="86"/>
      <c r="AKM4" s="86"/>
      <c r="AKN4" s="86"/>
      <c r="AKO4" s="86"/>
      <c r="AKP4" s="86"/>
      <c r="AKQ4" s="86"/>
      <c r="AKR4" s="86"/>
      <c r="AKS4" s="86"/>
      <c r="AKT4" s="86"/>
      <c r="AKU4" s="86"/>
      <c r="AKV4" s="86"/>
      <c r="AKW4" s="86"/>
      <c r="AKX4" s="86"/>
      <c r="AKY4" s="86"/>
    </row>
    <row r="5" spans="1:987" ht="22.15" customHeight="1" x14ac:dyDescent="0.25">
      <c r="A5" s="318" t="s">
        <v>185</v>
      </c>
      <c r="B5" s="319" t="s">
        <v>109</v>
      </c>
      <c r="C5" s="320" t="s">
        <v>206</v>
      </c>
      <c r="D5" s="320"/>
      <c r="E5" s="320"/>
      <c r="F5" s="320"/>
      <c r="G5" s="321" t="s">
        <v>186</v>
      </c>
      <c r="H5" s="333" t="s">
        <v>330</v>
      </c>
      <c r="I5" s="334"/>
      <c r="J5" s="335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6"/>
      <c r="KO5" s="86"/>
      <c r="KP5" s="86"/>
      <c r="KQ5" s="86"/>
      <c r="KR5" s="86"/>
      <c r="KS5" s="86"/>
      <c r="KT5" s="86"/>
      <c r="KU5" s="86"/>
      <c r="KV5" s="86"/>
      <c r="KW5" s="86"/>
      <c r="KX5" s="86"/>
      <c r="KY5" s="86"/>
      <c r="KZ5" s="86"/>
      <c r="LA5" s="86"/>
      <c r="LB5" s="86"/>
      <c r="LC5" s="86"/>
      <c r="LD5" s="86"/>
      <c r="LE5" s="86"/>
      <c r="LF5" s="86"/>
      <c r="LG5" s="86"/>
      <c r="LH5" s="86"/>
      <c r="LI5" s="86"/>
      <c r="LJ5" s="86"/>
      <c r="LK5" s="86"/>
      <c r="LL5" s="86"/>
      <c r="LM5" s="86"/>
      <c r="LN5" s="86"/>
      <c r="LO5" s="86"/>
      <c r="LP5" s="86"/>
      <c r="LQ5" s="86"/>
      <c r="LR5" s="86"/>
      <c r="LS5" s="86"/>
      <c r="LT5" s="86"/>
      <c r="LU5" s="86"/>
      <c r="LV5" s="86"/>
      <c r="LW5" s="86"/>
      <c r="LX5" s="86"/>
      <c r="LY5" s="86"/>
      <c r="LZ5" s="86"/>
      <c r="MA5" s="86"/>
      <c r="MB5" s="86"/>
      <c r="MC5" s="86"/>
      <c r="MD5" s="86"/>
      <c r="ME5" s="86"/>
      <c r="MF5" s="86"/>
      <c r="MG5" s="86"/>
      <c r="MH5" s="86"/>
      <c r="MI5" s="86"/>
      <c r="MJ5" s="86"/>
      <c r="MK5" s="86"/>
      <c r="ML5" s="86"/>
      <c r="MM5" s="86"/>
      <c r="MN5" s="86"/>
      <c r="MO5" s="86"/>
      <c r="MP5" s="86"/>
      <c r="MQ5" s="86"/>
      <c r="MR5" s="86"/>
      <c r="MS5" s="86"/>
      <c r="MT5" s="86"/>
      <c r="MU5" s="86"/>
      <c r="MV5" s="86"/>
      <c r="MW5" s="86"/>
      <c r="MX5" s="86"/>
      <c r="MY5" s="86"/>
      <c r="MZ5" s="86"/>
      <c r="NA5" s="86"/>
      <c r="NB5" s="86"/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86"/>
      <c r="OS5" s="86"/>
      <c r="OT5" s="86"/>
      <c r="OU5" s="86"/>
      <c r="OV5" s="86"/>
      <c r="OW5" s="86"/>
      <c r="OX5" s="86"/>
      <c r="OY5" s="86"/>
      <c r="OZ5" s="86"/>
      <c r="PA5" s="86"/>
      <c r="PB5" s="86"/>
      <c r="PC5" s="86"/>
      <c r="PD5" s="86"/>
      <c r="PE5" s="86"/>
      <c r="PF5" s="86"/>
      <c r="PG5" s="86"/>
      <c r="PH5" s="86"/>
      <c r="PI5" s="86"/>
      <c r="PJ5" s="86"/>
      <c r="PK5" s="86"/>
      <c r="PL5" s="86"/>
      <c r="PM5" s="86"/>
      <c r="PN5" s="86"/>
      <c r="PO5" s="86"/>
      <c r="PP5" s="86"/>
      <c r="PQ5" s="86"/>
      <c r="PR5" s="86"/>
      <c r="PS5" s="86"/>
      <c r="PT5" s="86"/>
      <c r="PU5" s="86"/>
      <c r="PV5" s="86"/>
      <c r="PW5" s="86"/>
      <c r="PX5" s="86"/>
      <c r="PY5" s="86"/>
      <c r="PZ5" s="86"/>
      <c r="QA5" s="86"/>
      <c r="QB5" s="86"/>
      <c r="QC5" s="86"/>
      <c r="QD5" s="86"/>
      <c r="QE5" s="86"/>
      <c r="QF5" s="86"/>
      <c r="QG5" s="86"/>
      <c r="QH5" s="86"/>
      <c r="QI5" s="86"/>
      <c r="QJ5" s="86"/>
      <c r="QK5" s="86"/>
      <c r="QL5" s="86"/>
      <c r="QM5" s="86"/>
      <c r="QN5" s="86"/>
      <c r="QO5" s="86"/>
      <c r="QP5" s="86"/>
      <c r="QQ5" s="86"/>
      <c r="QR5" s="86"/>
      <c r="QS5" s="86"/>
      <c r="QT5" s="86"/>
      <c r="QU5" s="86"/>
      <c r="QV5" s="86"/>
      <c r="QW5" s="86"/>
      <c r="QX5" s="86"/>
      <c r="QY5" s="86"/>
      <c r="QZ5" s="86"/>
      <c r="RA5" s="86"/>
      <c r="RB5" s="86"/>
      <c r="RC5" s="86"/>
      <c r="RD5" s="86"/>
      <c r="RE5" s="86"/>
      <c r="RF5" s="86"/>
      <c r="RG5" s="86"/>
      <c r="RH5" s="86"/>
      <c r="RI5" s="86"/>
      <c r="RJ5" s="86"/>
      <c r="RK5" s="86"/>
      <c r="RL5" s="86"/>
      <c r="RM5" s="86"/>
      <c r="RN5" s="86"/>
      <c r="RO5" s="86"/>
      <c r="RP5" s="86"/>
      <c r="RQ5" s="86"/>
      <c r="RR5" s="86"/>
      <c r="RS5" s="86"/>
      <c r="RT5" s="86"/>
      <c r="RU5" s="86"/>
      <c r="RV5" s="86"/>
      <c r="RW5" s="86"/>
      <c r="RX5" s="86"/>
      <c r="RY5" s="86"/>
      <c r="RZ5" s="86"/>
      <c r="SA5" s="86"/>
      <c r="SB5" s="86"/>
      <c r="SC5" s="86"/>
      <c r="SD5" s="86"/>
      <c r="SE5" s="86"/>
      <c r="SF5" s="86"/>
      <c r="SG5" s="86"/>
      <c r="SH5" s="86"/>
      <c r="SI5" s="86"/>
      <c r="SJ5" s="86"/>
      <c r="SK5" s="86"/>
      <c r="SL5" s="86"/>
      <c r="SM5" s="86"/>
      <c r="SN5" s="86"/>
      <c r="SO5" s="86"/>
      <c r="SP5" s="86"/>
      <c r="SQ5" s="86"/>
      <c r="SR5" s="86"/>
      <c r="SS5" s="86"/>
      <c r="ST5" s="86"/>
      <c r="SU5" s="86"/>
      <c r="SV5" s="86"/>
      <c r="SW5" s="86"/>
      <c r="SX5" s="86"/>
      <c r="SY5" s="86"/>
      <c r="SZ5" s="86"/>
      <c r="TA5" s="86"/>
      <c r="TB5" s="86"/>
      <c r="TC5" s="86"/>
      <c r="TD5" s="86"/>
      <c r="TE5" s="86"/>
      <c r="TF5" s="86"/>
      <c r="TG5" s="86"/>
      <c r="TH5" s="86"/>
      <c r="TI5" s="86"/>
      <c r="TJ5" s="86"/>
      <c r="TK5" s="86"/>
      <c r="TL5" s="86"/>
      <c r="TM5" s="86"/>
      <c r="TN5" s="86"/>
      <c r="TO5" s="86"/>
      <c r="TP5" s="86"/>
      <c r="TQ5" s="86"/>
      <c r="TR5" s="86"/>
      <c r="TS5" s="86"/>
      <c r="TT5" s="86"/>
      <c r="TU5" s="86"/>
      <c r="TV5" s="86"/>
      <c r="TW5" s="86"/>
      <c r="TX5" s="86"/>
      <c r="TY5" s="86"/>
      <c r="TZ5" s="86"/>
      <c r="UA5" s="86"/>
      <c r="UB5" s="86"/>
      <c r="UC5" s="86"/>
      <c r="UD5" s="86"/>
      <c r="UE5" s="86"/>
      <c r="UF5" s="86"/>
      <c r="UG5" s="86"/>
      <c r="UH5" s="86"/>
      <c r="UI5" s="86"/>
      <c r="UJ5" s="86"/>
      <c r="UK5" s="86"/>
      <c r="UL5" s="86"/>
      <c r="UM5" s="86"/>
      <c r="UN5" s="86"/>
      <c r="UO5" s="86"/>
      <c r="UP5" s="86"/>
      <c r="UQ5" s="86"/>
      <c r="UR5" s="86"/>
      <c r="US5" s="86"/>
      <c r="UT5" s="86"/>
      <c r="UU5" s="86"/>
      <c r="UV5" s="86"/>
      <c r="UW5" s="86"/>
      <c r="UX5" s="86"/>
      <c r="UY5" s="86"/>
      <c r="UZ5" s="86"/>
      <c r="VA5" s="86"/>
      <c r="VB5" s="86"/>
      <c r="VC5" s="86"/>
      <c r="VD5" s="86"/>
      <c r="VE5" s="86"/>
      <c r="VF5" s="86"/>
      <c r="VG5" s="86"/>
      <c r="VH5" s="86"/>
      <c r="VI5" s="86"/>
      <c r="VJ5" s="86"/>
      <c r="VK5" s="86"/>
      <c r="VL5" s="86"/>
      <c r="VM5" s="86"/>
      <c r="VN5" s="86"/>
      <c r="VO5" s="86"/>
      <c r="VP5" s="86"/>
      <c r="VQ5" s="86"/>
      <c r="VR5" s="86"/>
      <c r="VS5" s="86"/>
      <c r="VT5" s="86"/>
      <c r="VU5" s="86"/>
      <c r="VV5" s="86"/>
      <c r="VW5" s="86"/>
      <c r="VX5" s="86"/>
      <c r="VY5" s="86"/>
      <c r="VZ5" s="86"/>
      <c r="WA5" s="86"/>
      <c r="WB5" s="86"/>
      <c r="WC5" s="86"/>
      <c r="WD5" s="86"/>
      <c r="WE5" s="86"/>
      <c r="WF5" s="86"/>
      <c r="WG5" s="86"/>
      <c r="WH5" s="86"/>
      <c r="WI5" s="86"/>
      <c r="WJ5" s="86"/>
      <c r="WK5" s="86"/>
      <c r="WL5" s="86"/>
      <c r="WM5" s="86"/>
      <c r="WN5" s="86"/>
      <c r="WO5" s="86"/>
      <c r="WP5" s="86"/>
      <c r="WQ5" s="86"/>
      <c r="WR5" s="86"/>
      <c r="WS5" s="86"/>
      <c r="WT5" s="86"/>
      <c r="WU5" s="86"/>
      <c r="WV5" s="86"/>
      <c r="WW5" s="86"/>
      <c r="WX5" s="86"/>
      <c r="WY5" s="86"/>
      <c r="WZ5" s="86"/>
      <c r="XA5" s="86"/>
      <c r="XB5" s="86"/>
      <c r="XC5" s="86"/>
      <c r="XD5" s="86"/>
      <c r="XE5" s="86"/>
      <c r="XF5" s="86"/>
      <c r="XG5" s="86"/>
      <c r="XH5" s="86"/>
      <c r="XI5" s="86"/>
      <c r="XJ5" s="86"/>
      <c r="XK5" s="86"/>
      <c r="XL5" s="86"/>
      <c r="XM5" s="86"/>
      <c r="XN5" s="86"/>
      <c r="XO5" s="86"/>
      <c r="XP5" s="86"/>
      <c r="XQ5" s="86"/>
      <c r="XR5" s="86"/>
      <c r="XS5" s="86"/>
      <c r="XT5" s="86"/>
      <c r="XU5" s="86"/>
      <c r="XV5" s="86"/>
      <c r="XW5" s="86"/>
      <c r="XX5" s="86"/>
      <c r="XY5" s="86"/>
      <c r="XZ5" s="86"/>
      <c r="YA5" s="86"/>
      <c r="YB5" s="86"/>
      <c r="YC5" s="86"/>
      <c r="YD5" s="86"/>
      <c r="YE5" s="86"/>
      <c r="YF5" s="86"/>
      <c r="YG5" s="86"/>
      <c r="YH5" s="86"/>
      <c r="YI5" s="86"/>
      <c r="YJ5" s="86"/>
      <c r="YK5" s="86"/>
      <c r="YL5" s="86"/>
      <c r="YM5" s="86"/>
      <c r="YN5" s="86"/>
      <c r="YO5" s="86"/>
      <c r="YP5" s="86"/>
      <c r="YQ5" s="86"/>
      <c r="YR5" s="86"/>
      <c r="YS5" s="86"/>
      <c r="YT5" s="86"/>
      <c r="YU5" s="86"/>
      <c r="YV5" s="86"/>
      <c r="YW5" s="86"/>
      <c r="YX5" s="86"/>
      <c r="YY5" s="86"/>
      <c r="YZ5" s="86"/>
      <c r="ZA5" s="86"/>
      <c r="ZB5" s="86"/>
      <c r="ZC5" s="86"/>
      <c r="ZD5" s="86"/>
      <c r="ZE5" s="86"/>
      <c r="ZF5" s="86"/>
      <c r="ZG5" s="86"/>
      <c r="ZH5" s="86"/>
      <c r="ZI5" s="86"/>
      <c r="ZJ5" s="86"/>
      <c r="ZK5" s="86"/>
      <c r="ZL5" s="86"/>
      <c r="ZM5" s="86"/>
      <c r="ZN5" s="86"/>
      <c r="ZO5" s="86"/>
      <c r="ZP5" s="86"/>
      <c r="ZQ5" s="86"/>
      <c r="ZR5" s="86"/>
      <c r="ZS5" s="86"/>
      <c r="ZT5" s="86"/>
      <c r="ZU5" s="86"/>
      <c r="ZV5" s="86"/>
      <c r="ZW5" s="86"/>
      <c r="ZX5" s="86"/>
      <c r="ZY5" s="86"/>
      <c r="ZZ5" s="86"/>
      <c r="AAA5" s="86"/>
      <c r="AAB5" s="86"/>
      <c r="AAC5" s="86"/>
      <c r="AAD5" s="86"/>
      <c r="AAE5" s="86"/>
      <c r="AAF5" s="86"/>
      <c r="AAG5" s="86"/>
      <c r="AAH5" s="86"/>
      <c r="AAI5" s="86"/>
      <c r="AAJ5" s="86"/>
      <c r="AAK5" s="86"/>
      <c r="AAL5" s="86"/>
      <c r="AAM5" s="86"/>
      <c r="AAN5" s="86"/>
      <c r="AAO5" s="86"/>
      <c r="AAP5" s="86"/>
      <c r="AAQ5" s="86"/>
      <c r="AAR5" s="86"/>
      <c r="AAS5" s="86"/>
      <c r="AAT5" s="86"/>
      <c r="AAU5" s="86"/>
      <c r="AAV5" s="86"/>
      <c r="AAW5" s="86"/>
      <c r="AAX5" s="86"/>
      <c r="AAY5" s="86"/>
      <c r="AAZ5" s="86"/>
      <c r="ABA5" s="86"/>
      <c r="ABB5" s="86"/>
      <c r="ABC5" s="86"/>
      <c r="ABD5" s="86"/>
      <c r="ABE5" s="86"/>
      <c r="ABF5" s="86"/>
      <c r="ABG5" s="86"/>
      <c r="ABH5" s="86"/>
      <c r="ABI5" s="86"/>
      <c r="ABJ5" s="86"/>
      <c r="ABK5" s="86"/>
      <c r="ABL5" s="86"/>
      <c r="ABM5" s="86"/>
      <c r="ABN5" s="86"/>
      <c r="ABO5" s="86"/>
      <c r="ABP5" s="86"/>
      <c r="ABQ5" s="86"/>
      <c r="ABR5" s="86"/>
      <c r="ABS5" s="86"/>
      <c r="ABT5" s="86"/>
      <c r="ABU5" s="86"/>
      <c r="ABV5" s="86"/>
      <c r="ABW5" s="86"/>
      <c r="ABX5" s="86"/>
      <c r="ABY5" s="86"/>
      <c r="ABZ5" s="86"/>
      <c r="ACA5" s="86"/>
      <c r="ACB5" s="86"/>
      <c r="ACC5" s="86"/>
      <c r="ACD5" s="86"/>
      <c r="ACE5" s="86"/>
      <c r="ACF5" s="86"/>
      <c r="ACG5" s="86"/>
      <c r="ACH5" s="86"/>
      <c r="ACI5" s="86"/>
      <c r="ACJ5" s="86"/>
      <c r="ACK5" s="86"/>
      <c r="ACL5" s="86"/>
      <c r="ACM5" s="86"/>
      <c r="ACN5" s="86"/>
      <c r="ACO5" s="86"/>
      <c r="ACP5" s="86"/>
      <c r="ACQ5" s="86"/>
      <c r="ACR5" s="86"/>
      <c r="ACS5" s="86"/>
      <c r="ACT5" s="86"/>
      <c r="ACU5" s="86"/>
      <c r="ACV5" s="86"/>
      <c r="ACW5" s="86"/>
      <c r="ACX5" s="86"/>
      <c r="ACY5" s="86"/>
      <c r="ACZ5" s="86"/>
      <c r="ADA5" s="86"/>
      <c r="ADB5" s="86"/>
      <c r="ADC5" s="86"/>
      <c r="ADD5" s="86"/>
      <c r="ADE5" s="86"/>
      <c r="ADF5" s="86"/>
      <c r="ADG5" s="86"/>
      <c r="ADH5" s="86"/>
      <c r="ADI5" s="86"/>
      <c r="ADJ5" s="86"/>
      <c r="ADK5" s="86"/>
      <c r="ADL5" s="86"/>
      <c r="ADM5" s="86"/>
      <c r="ADN5" s="86"/>
      <c r="ADO5" s="86"/>
      <c r="ADP5" s="86"/>
      <c r="ADQ5" s="86"/>
      <c r="ADR5" s="86"/>
      <c r="ADS5" s="86"/>
      <c r="ADT5" s="86"/>
      <c r="ADU5" s="86"/>
      <c r="ADV5" s="86"/>
      <c r="ADW5" s="86"/>
      <c r="ADX5" s="86"/>
      <c r="ADY5" s="86"/>
      <c r="ADZ5" s="86"/>
      <c r="AEA5" s="86"/>
      <c r="AEB5" s="86"/>
      <c r="AEC5" s="86"/>
      <c r="AED5" s="86"/>
      <c r="AEE5" s="86"/>
      <c r="AEF5" s="86"/>
      <c r="AEG5" s="86"/>
      <c r="AEH5" s="86"/>
      <c r="AEI5" s="86"/>
      <c r="AEJ5" s="86"/>
      <c r="AEK5" s="86"/>
      <c r="AEL5" s="86"/>
      <c r="AEM5" s="86"/>
      <c r="AEN5" s="86"/>
      <c r="AEO5" s="86"/>
      <c r="AEP5" s="86"/>
      <c r="AEQ5" s="86"/>
      <c r="AER5" s="86"/>
      <c r="AES5" s="86"/>
      <c r="AET5" s="86"/>
      <c r="AEU5" s="86"/>
      <c r="AEV5" s="86"/>
      <c r="AEW5" s="86"/>
      <c r="AEX5" s="86"/>
      <c r="AEY5" s="86"/>
      <c r="AEZ5" s="86"/>
      <c r="AFA5" s="86"/>
      <c r="AFB5" s="86"/>
      <c r="AFC5" s="86"/>
      <c r="AFD5" s="86"/>
      <c r="AFE5" s="86"/>
      <c r="AFF5" s="86"/>
      <c r="AFG5" s="86"/>
      <c r="AFH5" s="86"/>
      <c r="AFI5" s="86"/>
      <c r="AFJ5" s="86"/>
      <c r="AFK5" s="86"/>
      <c r="AFL5" s="86"/>
      <c r="AFM5" s="86"/>
      <c r="AFN5" s="86"/>
      <c r="AFO5" s="86"/>
      <c r="AFP5" s="86"/>
      <c r="AFQ5" s="86"/>
      <c r="AFR5" s="86"/>
      <c r="AFS5" s="86"/>
      <c r="AFT5" s="86"/>
      <c r="AFU5" s="86"/>
      <c r="AFV5" s="86"/>
      <c r="AFW5" s="86"/>
      <c r="AFX5" s="86"/>
      <c r="AFY5" s="86"/>
      <c r="AFZ5" s="86"/>
      <c r="AGA5" s="86"/>
      <c r="AGB5" s="86"/>
      <c r="AGC5" s="86"/>
      <c r="AGD5" s="86"/>
      <c r="AGE5" s="86"/>
      <c r="AGF5" s="86"/>
      <c r="AGG5" s="86"/>
      <c r="AGH5" s="86"/>
      <c r="AGI5" s="86"/>
      <c r="AGJ5" s="86"/>
      <c r="AGK5" s="86"/>
      <c r="AGL5" s="86"/>
      <c r="AGM5" s="86"/>
      <c r="AGN5" s="86"/>
      <c r="AGO5" s="86"/>
      <c r="AGP5" s="86"/>
      <c r="AGQ5" s="86"/>
      <c r="AGR5" s="86"/>
      <c r="AGS5" s="86"/>
      <c r="AGT5" s="86"/>
      <c r="AGU5" s="86"/>
      <c r="AGV5" s="86"/>
      <c r="AGW5" s="86"/>
      <c r="AGX5" s="86"/>
      <c r="AGY5" s="86"/>
      <c r="AGZ5" s="86"/>
      <c r="AHA5" s="86"/>
      <c r="AHB5" s="86"/>
      <c r="AHC5" s="86"/>
      <c r="AHD5" s="86"/>
      <c r="AHE5" s="86"/>
      <c r="AHF5" s="86"/>
      <c r="AHG5" s="86"/>
      <c r="AHH5" s="86"/>
      <c r="AHI5" s="86"/>
      <c r="AHJ5" s="86"/>
      <c r="AHK5" s="86"/>
      <c r="AHL5" s="86"/>
      <c r="AHM5" s="86"/>
      <c r="AHN5" s="86"/>
      <c r="AHO5" s="86"/>
      <c r="AHP5" s="86"/>
      <c r="AHQ5" s="86"/>
      <c r="AHR5" s="86"/>
      <c r="AHS5" s="86"/>
      <c r="AHT5" s="86"/>
      <c r="AHU5" s="86"/>
      <c r="AHV5" s="86"/>
      <c r="AHW5" s="86"/>
      <c r="AHX5" s="86"/>
      <c r="AHY5" s="86"/>
      <c r="AHZ5" s="86"/>
      <c r="AIA5" s="86"/>
      <c r="AIB5" s="86"/>
      <c r="AIC5" s="86"/>
      <c r="AID5" s="86"/>
      <c r="AIE5" s="86"/>
      <c r="AIF5" s="86"/>
      <c r="AIG5" s="86"/>
      <c r="AIH5" s="86"/>
      <c r="AII5" s="86"/>
      <c r="AIJ5" s="86"/>
      <c r="AIK5" s="86"/>
      <c r="AIL5" s="86"/>
      <c r="AIM5" s="86"/>
      <c r="AIN5" s="86"/>
      <c r="AIO5" s="86"/>
      <c r="AIP5" s="86"/>
      <c r="AIQ5" s="86"/>
      <c r="AIR5" s="86"/>
      <c r="AIS5" s="86"/>
      <c r="AIT5" s="86"/>
      <c r="AIU5" s="86"/>
      <c r="AIV5" s="86"/>
      <c r="AIW5" s="86"/>
      <c r="AIX5" s="86"/>
      <c r="AIY5" s="86"/>
      <c r="AIZ5" s="86"/>
      <c r="AJA5" s="86"/>
      <c r="AJB5" s="86"/>
      <c r="AJC5" s="86"/>
      <c r="AJD5" s="86"/>
      <c r="AJE5" s="86"/>
      <c r="AJF5" s="86"/>
      <c r="AJG5" s="86"/>
      <c r="AJH5" s="86"/>
      <c r="AJI5" s="86"/>
      <c r="AJJ5" s="86"/>
      <c r="AJK5" s="86"/>
      <c r="AJL5" s="86"/>
      <c r="AJM5" s="86"/>
      <c r="AJN5" s="86"/>
      <c r="AJO5" s="86"/>
      <c r="AJP5" s="86"/>
      <c r="AJQ5" s="86"/>
      <c r="AJR5" s="86"/>
      <c r="AJS5" s="86"/>
      <c r="AJT5" s="86"/>
      <c r="AJU5" s="86"/>
      <c r="AJV5" s="86"/>
      <c r="AJW5" s="86"/>
      <c r="AJX5" s="86"/>
      <c r="AJY5" s="86"/>
      <c r="AJZ5" s="86"/>
      <c r="AKA5" s="86"/>
      <c r="AKB5" s="86"/>
      <c r="AKC5" s="86"/>
      <c r="AKD5" s="86"/>
      <c r="AKE5" s="86"/>
      <c r="AKF5" s="86"/>
      <c r="AKG5" s="86"/>
      <c r="AKH5" s="86"/>
      <c r="AKI5" s="86"/>
      <c r="AKJ5" s="86"/>
      <c r="AKK5" s="86"/>
      <c r="AKL5" s="86"/>
      <c r="AKM5" s="86"/>
      <c r="AKN5" s="86"/>
      <c r="AKO5" s="86"/>
      <c r="AKP5" s="86"/>
      <c r="AKQ5" s="86"/>
      <c r="AKR5" s="86"/>
      <c r="AKS5" s="86"/>
      <c r="AKT5" s="86"/>
      <c r="AKU5" s="86"/>
      <c r="AKV5" s="86"/>
      <c r="AKW5" s="86"/>
      <c r="AKX5" s="86"/>
      <c r="AKY5" s="86"/>
    </row>
    <row r="6" spans="1:987" ht="43.5" customHeight="1" x14ac:dyDescent="0.25">
      <c r="A6" s="318"/>
      <c r="B6" s="319"/>
      <c r="C6" s="320"/>
      <c r="D6" s="320"/>
      <c r="E6" s="320"/>
      <c r="F6" s="320"/>
      <c r="G6" s="321"/>
      <c r="H6" s="231" t="s">
        <v>85</v>
      </c>
      <c r="I6" s="231" t="s">
        <v>86</v>
      </c>
      <c r="J6" s="231" t="s">
        <v>87</v>
      </c>
    </row>
    <row r="7" spans="1:987" x14ac:dyDescent="0.25">
      <c r="A7" s="95" t="s">
        <v>187</v>
      </c>
      <c r="B7" s="87" t="s">
        <v>188</v>
      </c>
      <c r="C7" s="322" t="s">
        <v>38</v>
      </c>
      <c r="D7" s="322"/>
      <c r="E7" s="322"/>
      <c r="F7" s="322"/>
      <c r="G7" s="88"/>
      <c r="H7" s="22"/>
      <c r="I7" s="22"/>
      <c r="J7" s="22"/>
    </row>
    <row r="8" spans="1:987" ht="23.25" customHeight="1" x14ac:dyDescent="0.25">
      <c r="A8" s="95" t="s">
        <v>189</v>
      </c>
      <c r="B8" s="89" t="s">
        <v>139</v>
      </c>
      <c r="C8" s="322" t="s">
        <v>39</v>
      </c>
      <c r="D8" s="322"/>
      <c r="E8" s="322"/>
      <c r="F8" s="322"/>
      <c r="G8" s="88"/>
      <c r="H8" s="22"/>
      <c r="I8" s="22"/>
      <c r="J8" s="22"/>
    </row>
    <row r="9" spans="1:987" ht="28.9" customHeight="1" x14ac:dyDescent="0.25">
      <c r="A9" s="95" t="s">
        <v>190</v>
      </c>
      <c r="B9" s="89" t="s">
        <v>209</v>
      </c>
      <c r="C9" s="322" t="s">
        <v>210</v>
      </c>
      <c r="D9" s="322"/>
      <c r="E9" s="322"/>
      <c r="F9" s="322"/>
      <c r="G9" s="88"/>
      <c r="H9" s="22"/>
      <c r="I9" s="22"/>
      <c r="J9" s="22"/>
    </row>
    <row r="10" spans="1:987" ht="28.9" customHeight="1" x14ac:dyDescent="0.25">
      <c r="A10" s="95" t="s">
        <v>191</v>
      </c>
      <c r="B10" s="89" t="s">
        <v>211</v>
      </c>
      <c r="C10" s="91" t="s">
        <v>212</v>
      </c>
      <c r="D10" s="91"/>
      <c r="E10" s="91"/>
      <c r="F10" s="91"/>
      <c r="G10" s="88"/>
      <c r="H10" s="22"/>
      <c r="I10" s="22"/>
      <c r="J10" s="22"/>
    </row>
    <row r="11" spans="1:987" ht="28.9" customHeight="1" x14ac:dyDescent="0.25">
      <c r="A11" s="95" t="s">
        <v>193</v>
      </c>
      <c r="B11" s="89" t="s">
        <v>213</v>
      </c>
      <c r="C11" s="91" t="s">
        <v>40</v>
      </c>
      <c r="D11" s="91"/>
      <c r="E11" s="91"/>
      <c r="F11" s="91"/>
      <c r="G11" s="88"/>
      <c r="H11" s="22"/>
      <c r="I11" s="22"/>
      <c r="J11" s="22"/>
    </row>
    <row r="12" spans="1:987" x14ac:dyDescent="0.25">
      <c r="A12" s="95" t="s">
        <v>194</v>
      </c>
      <c r="B12" s="89" t="s">
        <v>192</v>
      </c>
      <c r="C12" s="322" t="s">
        <v>44</v>
      </c>
      <c r="D12" s="322"/>
      <c r="E12" s="322"/>
      <c r="F12" s="322"/>
      <c r="G12" s="88"/>
      <c r="H12" s="22"/>
      <c r="I12" s="22"/>
      <c r="J12" s="22"/>
    </row>
    <row r="13" spans="1:987" x14ac:dyDescent="0.25">
      <c r="A13" s="95" t="s">
        <v>196</v>
      </c>
      <c r="B13" s="89" t="s">
        <v>195</v>
      </c>
      <c r="C13" s="322" t="s">
        <v>160</v>
      </c>
      <c r="D13" s="322"/>
      <c r="E13" s="322"/>
      <c r="F13" s="322"/>
      <c r="G13" s="88"/>
      <c r="H13" s="22"/>
      <c r="I13" s="22"/>
      <c r="J13" s="22"/>
    </row>
    <row r="14" spans="1:987" ht="14.45" customHeight="1" x14ac:dyDescent="0.25">
      <c r="A14" s="95" t="s">
        <v>214</v>
      </c>
      <c r="B14" s="89" t="s">
        <v>197</v>
      </c>
      <c r="C14" s="322" t="s">
        <v>6</v>
      </c>
      <c r="D14" s="322"/>
      <c r="E14" s="322"/>
      <c r="F14" s="322"/>
      <c r="G14" s="88"/>
      <c r="H14" s="22"/>
      <c r="I14" s="22"/>
      <c r="J14" s="22"/>
    </row>
    <row r="15" spans="1:987" ht="22.5" customHeight="1" x14ac:dyDescent="0.25">
      <c r="A15" s="98" t="s">
        <v>215</v>
      </c>
      <c r="B15" s="99" t="s">
        <v>218</v>
      </c>
      <c r="C15" s="323" t="s">
        <v>101</v>
      </c>
      <c r="D15" s="323"/>
      <c r="E15" s="323"/>
      <c r="F15" s="323"/>
      <c r="G15" s="100">
        <f>SUM(G7:G14)</f>
        <v>0</v>
      </c>
      <c r="H15" s="206"/>
      <c r="I15" s="206"/>
      <c r="J15" s="206"/>
    </row>
    <row r="16" spans="1:987" ht="30" customHeight="1" x14ac:dyDescent="0.25">
      <c r="A16" s="95" t="s">
        <v>239</v>
      </c>
      <c r="B16" s="89" t="s">
        <v>198</v>
      </c>
      <c r="C16" s="322" t="s">
        <v>96</v>
      </c>
      <c r="D16" s="322"/>
      <c r="E16" s="322"/>
      <c r="F16" s="322"/>
      <c r="G16" s="88"/>
      <c r="H16" s="22"/>
      <c r="I16" s="22"/>
      <c r="J16" s="22"/>
    </row>
    <row r="17" spans="1:11" ht="23.45" customHeight="1" x14ac:dyDescent="0.25">
      <c r="A17" s="98" t="s">
        <v>341</v>
      </c>
      <c r="B17" s="99" t="s">
        <v>221</v>
      </c>
      <c r="C17" s="323" t="s">
        <v>108</v>
      </c>
      <c r="D17" s="323"/>
      <c r="E17" s="323"/>
      <c r="F17" s="323"/>
      <c r="G17" s="100">
        <f>SUM(G16)</f>
        <v>0</v>
      </c>
      <c r="H17" s="206"/>
      <c r="I17" s="206"/>
      <c r="J17" s="206"/>
    </row>
    <row r="18" spans="1:11" x14ac:dyDescent="0.25">
      <c r="A18" s="95" t="s">
        <v>241</v>
      </c>
      <c r="B18" s="89" t="s">
        <v>199</v>
      </c>
      <c r="C18" s="322" t="s">
        <v>3</v>
      </c>
      <c r="D18" s="322"/>
      <c r="E18" s="322"/>
      <c r="F18" s="322"/>
      <c r="G18" s="88"/>
      <c r="H18" s="22"/>
      <c r="I18" s="22"/>
      <c r="J18" s="22"/>
    </row>
    <row r="19" spans="1:11" x14ac:dyDescent="0.25">
      <c r="A19" s="95" t="s">
        <v>247</v>
      </c>
      <c r="B19" s="89" t="s">
        <v>200</v>
      </c>
      <c r="C19" s="322" t="s">
        <v>5</v>
      </c>
      <c r="D19" s="322"/>
      <c r="E19" s="322"/>
      <c r="F19" s="322"/>
      <c r="G19" s="88"/>
      <c r="H19" s="22"/>
      <c r="I19" s="22"/>
      <c r="J19" s="22"/>
    </row>
    <row r="20" spans="1:11" x14ac:dyDescent="0.25">
      <c r="A20" s="95" t="s">
        <v>216</v>
      </c>
      <c r="B20" s="89" t="s">
        <v>201</v>
      </c>
      <c r="C20" s="322" t="s">
        <v>4</v>
      </c>
      <c r="D20" s="322"/>
      <c r="E20" s="322"/>
      <c r="F20" s="322"/>
      <c r="G20" s="88"/>
      <c r="H20" s="22"/>
      <c r="I20" s="22"/>
      <c r="J20" s="22"/>
    </row>
    <row r="21" spans="1:11" x14ac:dyDescent="0.25">
      <c r="A21" s="95" t="s">
        <v>217</v>
      </c>
      <c r="B21" s="89" t="s">
        <v>202</v>
      </c>
      <c r="C21" s="322" t="s">
        <v>52</v>
      </c>
      <c r="D21" s="322"/>
      <c r="E21" s="322"/>
      <c r="F21" s="322"/>
      <c r="G21" s="88"/>
      <c r="H21" s="22"/>
      <c r="I21" s="22"/>
      <c r="J21" s="22"/>
    </row>
    <row r="22" spans="1:11" x14ac:dyDescent="0.25">
      <c r="A22" s="98" t="s">
        <v>250</v>
      </c>
      <c r="B22" s="99" t="s">
        <v>227</v>
      </c>
      <c r="C22" s="323" t="s">
        <v>103</v>
      </c>
      <c r="D22" s="323"/>
      <c r="E22" s="323"/>
      <c r="F22" s="323"/>
      <c r="G22" s="100">
        <f>SUM(G18:G21)</f>
        <v>0</v>
      </c>
      <c r="H22" s="206"/>
      <c r="I22" s="206"/>
      <c r="J22" s="206"/>
    </row>
    <row r="23" spans="1:11" x14ac:dyDescent="0.25">
      <c r="A23" s="95" t="s">
        <v>252</v>
      </c>
      <c r="B23" s="90" t="s">
        <v>143</v>
      </c>
      <c r="C23" s="322" t="s">
        <v>56</v>
      </c>
      <c r="D23" s="322"/>
      <c r="E23" s="322"/>
      <c r="F23" s="322"/>
      <c r="G23" s="88"/>
      <c r="H23" s="22"/>
      <c r="I23" s="22"/>
      <c r="J23" s="22"/>
    </row>
    <row r="24" spans="1:11" x14ac:dyDescent="0.25">
      <c r="A24" s="95" t="s">
        <v>342</v>
      </c>
      <c r="B24" s="90" t="s">
        <v>141</v>
      </c>
      <c r="C24" s="322" t="s">
        <v>8</v>
      </c>
      <c r="D24" s="322"/>
      <c r="E24" s="322"/>
      <c r="F24" s="322"/>
      <c r="G24" s="88">
        <f>[1]Bev.Óvoda!$E$39</f>
        <v>2894460</v>
      </c>
      <c r="H24" s="88"/>
      <c r="I24" s="88">
        <v>2894460</v>
      </c>
      <c r="J24" s="22"/>
      <c r="K24" s="218"/>
    </row>
    <row r="25" spans="1:11" x14ac:dyDescent="0.25">
      <c r="A25" s="95" t="s">
        <v>253</v>
      </c>
      <c r="B25" s="90" t="s">
        <v>144</v>
      </c>
      <c r="C25" s="322" t="s">
        <v>43</v>
      </c>
      <c r="D25" s="322"/>
      <c r="E25" s="322"/>
      <c r="F25" s="322"/>
      <c r="G25" s="88"/>
      <c r="H25" s="22"/>
      <c r="I25" s="22"/>
      <c r="J25" s="22"/>
    </row>
    <row r="26" spans="1:11" x14ac:dyDescent="0.25">
      <c r="A26" s="95" t="s">
        <v>219</v>
      </c>
      <c r="B26" s="90" t="s">
        <v>142</v>
      </c>
      <c r="C26" s="322" t="s">
        <v>1</v>
      </c>
      <c r="D26" s="322"/>
      <c r="E26" s="322"/>
      <c r="F26" s="322"/>
      <c r="G26" s="88"/>
      <c r="H26" s="22"/>
      <c r="I26" s="22"/>
      <c r="J26" s="22"/>
    </row>
    <row r="27" spans="1:11" x14ac:dyDescent="0.25">
      <c r="A27" s="95" t="s">
        <v>220</v>
      </c>
      <c r="B27" s="90" t="s">
        <v>145</v>
      </c>
      <c r="C27" s="322" t="s">
        <v>27</v>
      </c>
      <c r="D27" s="322"/>
      <c r="E27" s="322"/>
      <c r="F27" s="322"/>
      <c r="G27" s="88">
        <f>[1]Bev.Óvoda!$E$40+[1]Bev.Bölcsi!$E$14</f>
        <v>18433470</v>
      </c>
      <c r="H27" s="88">
        <v>18443470</v>
      </c>
      <c r="I27" s="88"/>
      <c r="J27" s="22"/>
    </row>
    <row r="28" spans="1:11" x14ac:dyDescent="0.25">
      <c r="A28" s="95" t="s">
        <v>273</v>
      </c>
      <c r="B28" s="90" t="s">
        <v>34</v>
      </c>
      <c r="C28" s="322" t="s">
        <v>33</v>
      </c>
      <c r="D28" s="322"/>
      <c r="E28" s="322"/>
      <c r="F28" s="322"/>
      <c r="G28" s="88">
        <f>[1]Bev.Óvoda!$E$41+[1]Bev.Bölcsi!$E$15</f>
        <v>4417464</v>
      </c>
      <c r="H28" s="88">
        <v>3625960</v>
      </c>
      <c r="I28" s="88">
        <v>781504</v>
      </c>
      <c r="J28" s="22"/>
      <c r="K28" s="93"/>
    </row>
    <row r="29" spans="1:11" x14ac:dyDescent="0.25">
      <c r="A29" s="98" t="s">
        <v>343</v>
      </c>
      <c r="B29" s="101" t="s">
        <v>234</v>
      </c>
      <c r="C29" s="323" t="s">
        <v>104</v>
      </c>
      <c r="D29" s="323"/>
      <c r="E29" s="323"/>
      <c r="F29" s="323"/>
      <c r="G29" s="100">
        <f>SUM(G23:G28)</f>
        <v>25745394</v>
      </c>
      <c r="H29" s="100">
        <f>SUM(H23:H28)</f>
        <v>22069430</v>
      </c>
      <c r="I29" s="100">
        <f>SUM(I23:I28)</f>
        <v>3675964</v>
      </c>
      <c r="J29" s="206"/>
      <c r="K29" s="93"/>
    </row>
    <row r="30" spans="1:11" x14ac:dyDescent="0.25">
      <c r="A30" s="205" t="s">
        <v>344</v>
      </c>
      <c r="B30" s="106" t="s">
        <v>317</v>
      </c>
      <c r="C30" s="91" t="s">
        <v>316</v>
      </c>
      <c r="D30" s="102"/>
      <c r="E30" s="102"/>
      <c r="F30" s="102"/>
      <c r="G30" s="103"/>
      <c r="H30" s="22"/>
      <c r="I30" s="22"/>
      <c r="J30" s="22"/>
    </row>
    <row r="31" spans="1:11" x14ac:dyDescent="0.25">
      <c r="A31" s="98" t="s">
        <v>254</v>
      </c>
      <c r="B31" s="101" t="s">
        <v>67</v>
      </c>
      <c r="C31" s="105" t="s">
        <v>316</v>
      </c>
      <c r="D31" s="105"/>
      <c r="E31" s="105"/>
      <c r="F31" s="105"/>
      <c r="G31" s="100">
        <f>SUM(G30)</f>
        <v>0</v>
      </c>
      <c r="H31" s="206"/>
      <c r="I31" s="206"/>
      <c r="J31" s="206"/>
    </row>
    <row r="32" spans="1:11" ht="24.75" customHeight="1" x14ac:dyDescent="0.25">
      <c r="A32" s="95" t="s">
        <v>255</v>
      </c>
      <c r="B32" s="89" t="s">
        <v>203</v>
      </c>
      <c r="C32" s="322" t="s">
        <v>204</v>
      </c>
      <c r="D32" s="322"/>
      <c r="E32" s="322"/>
      <c r="F32" s="322"/>
      <c r="G32" s="88"/>
      <c r="H32" s="22"/>
      <c r="I32" s="22"/>
      <c r="J32" s="22"/>
    </row>
    <row r="33" spans="1:987" x14ac:dyDescent="0.25">
      <c r="A33" s="98" t="s">
        <v>222</v>
      </c>
      <c r="B33" s="99" t="s">
        <v>235</v>
      </c>
      <c r="C33" s="323" t="s">
        <v>111</v>
      </c>
      <c r="D33" s="323"/>
      <c r="E33" s="323"/>
      <c r="F33" s="323"/>
      <c r="G33" s="100">
        <f>SUM(G32)</f>
        <v>0</v>
      </c>
      <c r="H33" s="206"/>
      <c r="I33" s="206"/>
      <c r="J33" s="206"/>
    </row>
    <row r="34" spans="1:987" x14ac:dyDescent="0.25">
      <c r="A34" s="95" t="s">
        <v>223</v>
      </c>
      <c r="B34" s="89" t="s">
        <v>236</v>
      </c>
      <c r="C34" s="102" t="s">
        <v>140</v>
      </c>
      <c r="D34" s="102"/>
      <c r="E34" s="102"/>
      <c r="F34" s="102"/>
      <c r="G34" s="103"/>
      <c r="H34" s="22"/>
      <c r="I34" s="22"/>
      <c r="J34" s="22"/>
    </row>
    <row r="35" spans="1:987" s="92" customFormat="1" ht="28.9" customHeight="1" x14ac:dyDescent="0.2">
      <c r="A35" s="98" t="s">
        <v>345</v>
      </c>
      <c r="B35" s="99" t="s">
        <v>114</v>
      </c>
      <c r="C35" s="323" t="s">
        <v>115</v>
      </c>
      <c r="D35" s="323"/>
      <c r="E35" s="323"/>
      <c r="F35" s="323"/>
      <c r="G35" s="100">
        <f>SUM(G34)</f>
        <v>0</v>
      </c>
      <c r="H35" s="207"/>
      <c r="I35" s="207"/>
      <c r="J35" s="207"/>
    </row>
    <row r="36" spans="1:987" ht="37.15" customHeight="1" x14ac:dyDescent="0.25">
      <c r="A36" s="98" t="s">
        <v>244</v>
      </c>
      <c r="B36" s="104" t="s">
        <v>237</v>
      </c>
      <c r="C36" s="323" t="s">
        <v>205</v>
      </c>
      <c r="D36" s="323"/>
      <c r="E36" s="323"/>
      <c r="F36" s="323"/>
      <c r="G36" s="100">
        <f>G15+G17+G22+G29+G33+G35</f>
        <v>25745394</v>
      </c>
      <c r="H36" s="100">
        <f>H35+H33+H31+H29+H22+H17+H15</f>
        <v>22069430</v>
      </c>
      <c r="I36" s="100">
        <f>I35+I33+I31+I29+I22+I17+I15</f>
        <v>3675964</v>
      </c>
      <c r="J36" s="206"/>
      <c r="K36" s="93"/>
    </row>
    <row r="37" spans="1:987" ht="13.9" x14ac:dyDescent="0.25">
      <c r="A37" s="96"/>
    </row>
    <row r="38" spans="1:987" ht="22.15" customHeight="1" x14ac:dyDescent="0.25">
      <c r="A38" s="337" t="s">
        <v>238</v>
      </c>
      <c r="B38" s="337"/>
      <c r="C38" s="337"/>
      <c r="D38" s="337"/>
      <c r="E38" s="337"/>
      <c r="F38" s="337"/>
      <c r="G38" s="337"/>
      <c r="H38" s="337"/>
      <c r="I38" s="337"/>
      <c r="J38" s="337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  <c r="IQ38" s="86"/>
      <c r="IR38" s="86"/>
      <c r="IS38" s="86"/>
      <c r="IT38" s="86"/>
      <c r="IU38" s="86"/>
      <c r="IV38" s="86"/>
      <c r="IW38" s="86"/>
      <c r="IX38" s="86"/>
      <c r="IY38" s="86"/>
      <c r="IZ38" s="86"/>
      <c r="JA38" s="86"/>
      <c r="JB38" s="86"/>
      <c r="JC38" s="86"/>
      <c r="JD38" s="86"/>
      <c r="JE38" s="86"/>
      <c r="JF38" s="86"/>
      <c r="JG38" s="86"/>
      <c r="JH38" s="86"/>
      <c r="JI38" s="86"/>
      <c r="JJ38" s="86"/>
      <c r="JK38" s="86"/>
      <c r="JL38" s="86"/>
      <c r="JM38" s="86"/>
      <c r="JN38" s="86"/>
      <c r="JO38" s="86"/>
      <c r="JP38" s="86"/>
      <c r="JQ38" s="86"/>
      <c r="JR38" s="86"/>
      <c r="JS38" s="86"/>
      <c r="JT38" s="86"/>
      <c r="JU38" s="86"/>
      <c r="JV38" s="86"/>
      <c r="JW38" s="86"/>
      <c r="JX38" s="86"/>
      <c r="JY38" s="86"/>
      <c r="JZ38" s="86"/>
      <c r="KA38" s="86"/>
      <c r="KB38" s="86"/>
      <c r="KC38" s="86"/>
      <c r="KD38" s="86"/>
      <c r="KE38" s="86"/>
      <c r="KF38" s="86"/>
      <c r="KG38" s="86"/>
      <c r="KH38" s="86"/>
      <c r="KI38" s="86"/>
      <c r="KJ38" s="86"/>
      <c r="KK38" s="86"/>
      <c r="KL38" s="86"/>
      <c r="KM38" s="86"/>
      <c r="KN38" s="86"/>
      <c r="KO38" s="86"/>
      <c r="KP38" s="86"/>
      <c r="KQ38" s="86"/>
      <c r="KR38" s="86"/>
      <c r="KS38" s="86"/>
      <c r="KT38" s="86"/>
      <c r="KU38" s="86"/>
      <c r="KV38" s="86"/>
      <c r="KW38" s="86"/>
      <c r="KX38" s="86"/>
      <c r="KY38" s="86"/>
      <c r="KZ38" s="86"/>
      <c r="LA38" s="86"/>
      <c r="LB38" s="86"/>
      <c r="LC38" s="86"/>
      <c r="LD38" s="86"/>
      <c r="LE38" s="86"/>
      <c r="LF38" s="86"/>
      <c r="LG38" s="86"/>
      <c r="LH38" s="86"/>
      <c r="LI38" s="86"/>
      <c r="LJ38" s="86"/>
      <c r="LK38" s="86"/>
      <c r="LL38" s="86"/>
      <c r="LM38" s="86"/>
      <c r="LN38" s="86"/>
      <c r="LO38" s="86"/>
      <c r="LP38" s="86"/>
      <c r="LQ38" s="86"/>
      <c r="LR38" s="86"/>
      <c r="LS38" s="86"/>
      <c r="LT38" s="86"/>
      <c r="LU38" s="86"/>
      <c r="LV38" s="86"/>
      <c r="LW38" s="86"/>
      <c r="LX38" s="86"/>
      <c r="LY38" s="86"/>
      <c r="LZ38" s="86"/>
      <c r="MA38" s="86"/>
      <c r="MB38" s="86"/>
      <c r="MC38" s="86"/>
      <c r="MD38" s="86"/>
      <c r="ME38" s="86"/>
      <c r="MF38" s="86"/>
      <c r="MG38" s="86"/>
      <c r="MH38" s="86"/>
      <c r="MI38" s="86"/>
      <c r="MJ38" s="86"/>
      <c r="MK38" s="86"/>
      <c r="ML38" s="86"/>
      <c r="MM38" s="86"/>
      <c r="MN38" s="86"/>
      <c r="MO38" s="86"/>
      <c r="MP38" s="86"/>
      <c r="MQ38" s="86"/>
      <c r="MR38" s="86"/>
      <c r="MS38" s="86"/>
      <c r="MT38" s="86"/>
      <c r="MU38" s="86"/>
      <c r="MV38" s="86"/>
      <c r="MW38" s="86"/>
      <c r="MX38" s="86"/>
      <c r="MY38" s="86"/>
      <c r="MZ38" s="86"/>
      <c r="NA38" s="86"/>
      <c r="NB38" s="86"/>
      <c r="NC38" s="86"/>
      <c r="ND38" s="86"/>
      <c r="NE38" s="86"/>
      <c r="NF38" s="86"/>
      <c r="NG38" s="86"/>
      <c r="NH38" s="86"/>
      <c r="NI38" s="86"/>
      <c r="NJ38" s="86"/>
      <c r="NK38" s="86"/>
      <c r="NL38" s="86"/>
      <c r="NM38" s="86"/>
      <c r="NN38" s="86"/>
      <c r="NO38" s="86"/>
      <c r="NP38" s="86"/>
      <c r="NQ38" s="86"/>
      <c r="NR38" s="86"/>
      <c r="NS38" s="86"/>
      <c r="NT38" s="86"/>
      <c r="NU38" s="86"/>
      <c r="NV38" s="86"/>
      <c r="NW38" s="86"/>
      <c r="NX38" s="86"/>
      <c r="NY38" s="86"/>
      <c r="NZ38" s="86"/>
      <c r="OA38" s="86"/>
      <c r="OB38" s="86"/>
      <c r="OC38" s="86"/>
      <c r="OD38" s="86"/>
      <c r="OE38" s="86"/>
      <c r="OF38" s="86"/>
      <c r="OG38" s="86"/>
      <c r="OH38" s="86"/>
      <c r="OI38" s="86"/>
      <c r="OJ38" s="86"/>
      <c r="OK38" s="86"/>
      <c r="OL38" s="86"/>
      <c r="OM38" s="86"/>
      <c r="ON38" s="86"/>
      <c r="OO38" s="86"/>
      <c r="OP38" s="86"/>
      <c r="OQ38" s="86"/>
      <c r="OR38" s="86"/>
      <c r="OS38" s="86"/>
      <c r="OT38" s="86"/>
      <c r="OU38" s="86"/>
      <c r="OV38" s="86"/>
      <c r="OW38" s="86"/>
      <c r="OX38" s="86"/>
      <c r="OY38" s="86"/>
      <c r="OZ38" s="86"/>
      <c r="PA38" s="86"/>
      <c r="PB38" s="86"/>
      <c r="PC38" s="86"/>
      <c r="PD38" s="86"/>
      <c r="PE38" s="86"/>
      <c r="PF38" s="86"/>
      <c r="PG38" s="86"/>
      <c r="PH38" s="86"/>
      <c r="PI38" s="86"/>
      <c r="PJ38" s="86"/>
      <c r="PK38" s="86"/>
      <c r="PL38" s="86"/>
      <c r="PM38" s="86"/>
      <c r="PN38" s="86"/>
      <c r="PO38" s="86"/>
      <c r="PP38" s="86"/>
      <c r="PQ38" s="86"/>
      <c r="PR38" s="86"/>
      <c r="PS38" s="86"/>
      <c r="PT38" s="86"/>
      <c r="PU38" s="86"/>
      <c r="PV38" s="86"/>
      <c r="PW38" s="86"/>
      <c r="PX38" s="86"/>
      <c r="PY38" s="86"/>
      <c r="PZ38" s="86"/>
      <c r="QA38" s="86"/>
      <c r="QB38" s="86"/>
      <c r="QC38" s="86"/>
      <c r="QD38" s="86"/>
      <c r="QE38" s="86"/>
      <c r="QF38" s="86"/>
      <c r="QG38" s="86"/>
      <c r="QH38" s="86"/>
      <c r="QI38" s="86"/>
      <c r="QJ38" s="86"/>
      <c r="QK38" s="86"/>
      <c r="QL38" s="86"/>
      <c r="QM38" s="86"/>
      <c r="QN38" s="86"/>
      <c r="QO38" s="86"/>
      <c r="QP38" s="86"/>
      <c r="QQ38" s="86"/>
      <c r="QR38" s="86"/>
      <c r="QS38" s="86"/>
      <c r="QT38" s="86"/>
      <c r="QU38" s="86"/>
      <c r="QV38" s="86"/>
      <c r="QW38" s="86"/>
      <c r="QX38" s="86"/>
      <c r="QY38" s="86"/>
      <c r="QZ38" s="86"/>
      <c r="RA38" s="86"/>
      <c r="RB38" s="86"/>
      <c r="RC38" s="86"/>
      <c r="RD38" s="86"/>
      <c r="RE38" s="86"/>
      <c r="RF38" s="86"/>
      <c r="RG38" s="86"/>
      <c r="RH38" s="86"/>
      <c r="RI38" s="86"/>
      <c r="RJ38" s="86"/>
      <c r="RK38" s="86"/>
      <c r="RL38" s="86"/>
      <c r="RM38" s="86"/>
      <c r="RN38" s="86"/>
      <c r="RO38" s="86"/>
      <c r="RP38" s="86"/>
      <c r="RQ38" s="86"/>
      <c r="RR38" s="86"/>
      <c r="RS38" s="86"/>
      <c r="RT38" s="86"/>
      <c r="RU38" s="86"/>
      <c r="RV38" s="86"/>
      <c r="RW38" s="86"/>
      <c r="RX38" s="86"/>
      <c r="RY38" s="86"/>
      <c r="RZ38" s="86"/>
      <c r="SA38" s="86"/>
      <c r="SB38" s="86"/>
      <c r="SC38" s="86"/>
      <c r="SD38" s="86"/>
      <c r="SE38" s="86"/>
      <c r="SF38" s="86"/>
      <c r="SG38" s="86"/>
      <c r="SH38" s="86"/>
      <c r="SI38" s="86"/>
      <c r="SJ38" s="86"/>
      <c r="SK38" s="86"/>
      <c r="SL38" s="86"/>
      <c r="SM38" s="86"/>
      <c r="SN38" s="86"/>
      <c r="SO38" s="86"/>
      <c r="SP38" s="86"/>
      <c r="SQ38" s="86"/>
      <c r="SR38" s="86"/>
      <c r="SS38" s="86"/>
      <c r="ST38" s="86"/>
      <c r="SU38" s="86"/>
      <c r="SV38" s="86"/>
      <c r="SW38" s="86"/>
      <c r="SX38" s="86"/>
      <c r="SY38" s="86"/>
      <c r="SZ38" s="86"/>
      <c r="TA38" s="86"/>
      <c r="TB38" s="86"/>
      <c r="TC38" s="86"/>
      <c r="TD38" s="86"/>
      <c r="TE38" s="86"/>
      <c r="TF38" s="86"/>
      <c r="TG38" s="86"/>
      <c r="TH38" s="86"/>
      <c r="TI38" s="86"/>
      <c r="TJ38" s="86"/>
      <c r="TK38" s="86"/>
      <c r="TL38" s="86"/>
      <c r="TM38" s="86"/>
      <c r="TN38" s="86"/>
      <c r="TO38" s="86"/>
      <c r="TP38" s="86"/>
      <c r="TQ38" s="86"/>
      <c r="TR38" s="86"/>
      <c r="TS38" s="86"/>
      <c r="TT38" s="86"/>
      <c r="TU38" s="86"/>
      <c r="TV38" s="86"/>
      <c r="TW38" s="86"/>
      <c r="TX38" s="86"/>
      <c r="TY38" s="86"/>
      <c r="TZ38" s="86"/>
      <c r="UA38" s="86"/>
      <c r="UB38" s="86"/>
      <c r="UC38" s="86"/>
      <c r="UD38" s="86"/>
      <c r="UE38" s="86"/>
      <c r="UF38" s="86"/>
      <c r="UG38" s="86"/>
      <c r="UH38" s="86"/>
      <c r="UI38" s="86"/>
      <c r="UJ38" s="86"/>
      <c r="UK38" s="86"/>
      <c r="UL38" s="86"/>
      <c r="UM38" s="86"/>
      <c r="UN38" s="86"/>
      <c r="UO38" s="86"/>
      <c r="UP38" s="86"/>
      <c r="UQ38" s="86"/>
      <c r="UR38" s="86"/>
      <c r="US38" s="86"/>
      <c r="UT38" s="86"/>
      <c r="UU38" s="86"/>
      <c r="UV38" s="86"/>
      <c r="UW38" s="86"/>
      <c r="UX38" s="86"/>
      <c r="UY38" s="86"/>
      <c r="UZ38" s="86"/>
      <c r="VA38" s="86"/>
      <c r="VB38" s="86"/>
      <c r="VC38" s="86"/>
      <c r="VD38" s="86"/>
      <c r="VE38" s="86"/>
      <c r="VF38" s="86"/>
      <c r="VG38" s="86"/>
      <c r="VH38" s="86"/>
      <c r="VI38" s="86"/>
      <c r="VJ38" s="86"/>
      <c r="VK38" s="86"/>
      <c r="VL38" s="86"/>
      <c r="VM38" s="86"/>
      <c r="VN38" s="86"/>
      <c r="VO38" s="86"/>
      <c r="VP38" s="86"/>
      <c r="VQ38" s="86"/>
      <c r="VR38" s="86"/>
      <c r="VS38" s="86"/>
      <c r="VT38" s="86"/>
      <c r="VU38" s="86"/>
      <c r="VV38" s="86"/>
      <c r="VW38" s="86"/>
      <c r="VX38" s="86"/>
      <c r="VY38" s="86"/>
      <c r="VZ38" s="86"/>
      <c r="WA38" s="86"/>
      <c r="WB38" s="86"/>
      <c r="WC38" s="86"/>
      <c r="WD38" s="86"/>
      <c r="WE38" s="86"/>
      <c r="WF38" s="86"/>
      <c r="WG38" s="86"/>
      <c r="WH38" s="86"/>
      <c r="WI38" s="86"/>
      <c r="WJ38" s="86"/>
      <c r="WK38" s="86"/>
      <c r="WL38" s="86"/>
      <c r="WM38" s="86"/>
      <c r="WN38" s="86"/>
      <c r="WO38" s="86"/>
      <c r="WP38" s="86"/>
      <c r="WQ38" s="86"/>
      <c r="WR38" s="86"/>
      <c r="WS38" s="86"/>
      <c r="WT38" s="86"/>
      <c r="WU38" s="86"/>
      <c r="WV38" s="86"/>
      <c r="WW38" s="86"/>
      <c r="WX38" s="86"/>
      <c r="WY38" s="86"/>
      <c r="WZ38" s="86"/>
      <c r="XA38" s="86"/>
      <c r="XB38" s="86"/>
      <c r="XC38" s="86"/>
      <c r="XD38" s="86"/>
      <c r="XE38" s="86"/>
      <c r="XF38" s="86"/>
      <c r="XG38" s="86"/>
      <c r="XH38" s="86"/>
      <c r="XI38" s="86"/>
      <c r="XJ38" s="86"/>
      <c r="XK38" s="86"/>
      <c r="XL38" s="86"/>
      <c r="XM38" s="86"/>
      <c r="XN38" s="86"/>
      <c r="XO38" s="86"/>
      <c r="XP38" s="86"/>
      <c r="XQ38" s="86"/>
      <c r="XR38" s="86"/>
      <c r="XS38" s="86"/>
      <c r="XT38" s="86"/>
      <c r="XU38" s="86"/>
      <c r="XV38" s="86"/>
      <c r="XW38" s="86"/>
      <c r="XX38" s="86"/>
      <c r="XY38" s="86"/>
      <c r="XZ38" s="86"/>
      <c r="YA38" s="86"/>
      <c r="YB38" s="86"/>
      <c r="YC38" s="86"/>
      <c r="YD38" s="86"/>
      <c r="YE38" s="86"/>
      <c r="YF38" s="86"/>
      <c r="YG38" s="86"/>
      <c r="YH38" s="86"/>
      <c r="YI38" s="86"/>
      <c r="YJ38" s="86"/>
      <c r="YK38" s="86"/>
      <c r="YL38" s="86"/>
      <c r="YM38" s="86"/>
      <c r="YN38" s="86"/>
      <c r="YO38" s="86"/>
      <c r="YP38" s="86"/>
      <c r="YQ38" s="86"/>
      <c r="YR38" s="86"/>
      <c r="YS38" s="86"/>
      <c r="YT38" s="86"/>
      <c r="YU38" s="86"/>
      <c r="YV38" s="86"/>
      <c r="YW38" s="86"/>
      <c r="YX38" s="86"/>
      <c r="YY38" s="86"/>
      <c r="YZ38" s="86"/>
      <c r="ZA38" s="86"/>
      <c r="ZB38" s="86"/>
      <c r="ZC38" s="86"/>
      <c r="ZD38" s="86"/>
      <c r="ZE38" s="86"/>
      <c r="ZF38" s="86"/>
      <c r="ZG38" s="86"/>
      <c r="ZH38" s="86"/>
      <c r="ZI38" s="86"/>
      <c r="ZJ38" s="86"/>
      <c r="ZK38" s="86"/>
      <c r="ZL38" s="86"/>
      <c r="ZM38" s="86"/>
      <c r="ZN38" s="86"/>
      <c r="ZO38" s="86"/>
      <c r="ZP38" s="86"/>
      <c r="ZQ38" s="86"/>
      <c r="ZR38" s="86"/>
      <c r="ZS38" s="86"/>
      <c r="ZT38" s="86"/>
      <c r="ZU38" s="86"/>
      <c r="ZV38" s="86"/>
      <c r="ZW38" s="86"/>
      <c r="ZX38" s="86"/>
      <c r="ZY38" s="86"/>
      <c r="ZZ38" s="86"/>
      <c r="AAA38" s="86"/>
      <c r="AAB38" s="86"/>
      <c r="AAC38" s="86"/>
      <c r="AAD38" s="86"/>
      <c r="AAE38" s="86"/>
      <c r="AAF38" s="86"/>
      <c r="AAG38" s="86"/>
      <c r="AAH38" s="86"/>
      <c r="AAI38" s="86"/>
      <c r="AAJ38" s="86"/>
      <c r="AAK38" s="86"/>
      <c r="AAL38" s="86"/>
      <c r="AAM38" s="86"/>
      <c r="AAN38" s="86"/>
      <c r="AAO38" s="86"/>
      <c r="AAP38" s="86"/>
      <c r="AAQ38" s="86"/>
      <c r="AAR38" s="86"/>
      <c r="AAS38" s="86"/>
      <c r="AAT38" s="86"/>
      <c r="AAU38" s="86"/>
      <c r="AAV38" s="86"/>
      <c r="AAW38" s="86"/>
      <c r="AAX38" s="86"/>
      <c r="AAY38" s="86"/>
      <c r="AAZ38" s="86"/>
      <c r="ABA38" s="86"/>
      <c r="ABB38" s="86"/>
      <c r="ABC38" s="86"/>
      <c r="ABD38" s="86"/>
      <c r="ABE38" s="86"/>
      <c r="ABF38" s="86"/>
      <c r="ABG38" s="86"/>
      <c r="ABH38" s="86"/>
      <c r="ABI38" s="86"/>
      <c r="ABJ38" s="86"/>
      <c r="ABK38" s="86"/>
      <c r="ABL38" s="86"/>
      <c r="ABM38" s="86"/>
      <c r="ABN38" s="86"/>
      <c r="ABO38" s="86"/>
      <c r="ABP38" s="86"/>
      <c r="ABQ38" s="86"/>
      <c r="ABR38" s="86"/>
      <c r="ABS38" s="86"/>
      <c r="ABT38" s="86"/>
      <c r="ABU38" s="86"/>
      <c r="ABV38" s="86"/>
      <c r="ABW38" s="86"/>
      <c r="ABX38" s="86"/>
      <c r="ABY38" s="86"/>
      <c r="ABZ38" s="86"/>
      <c r="ACA38" s="86"/>
      <c r="ACB38" s="86"/>
      <c r="ACC38" s="86"/>
      <c r="ACD38" s="86"/>
      <c r="ACE38" s="86"/>
      <c r="ACF38" s="86"/>
      <c r="ACG38" s="86"/>
      <c r="ACH38" s="86"/>
      <c r="ACI38" s="86"/>
      <c r="ACJ38" s="86"/>
      <c r="ACK38" s="86"/>
      <c r="ACL38" s="86"/>
      <c r="ACM38" s="86"/>
      <c r="ACN38" s="86"/>
      <c r="ACO38" s="86"/>
      <c r="ACP38" s="86"/>
      <c r="ACQ38" s="86"/>
      <c r="ACR38" s="86"/>
      <c r="ACS38" s="86"/>
      <c r="ACT38" s="86"/>
      <c r="ACU38" s="86"/>
      <c r="ACV38" s="86"/>
      <c r="ACW38" s="86"/>
      <c r="ACX38" s="86"/>
      <c r="ACY38" s="86"/>
      <c r="ACZ38" s="86"/>
      <c r="ADA38" s="86"/>
      <c r="ADB38" s="86"/>
      <c r="ADC38" s="86"/>
      <c r="ADD38" s="86"/>
      <c r="ADE38" s="86"/>
      <c r="ADF38" s="86"/>
      <c r="ADG38" s="86"/>
      <c r="ADH38" s="86"/>
      <c r="ADI38" s="86"/>
      <c r="ADJ38" s="86"/>
      <c r="ADK38" s="86"/>
      <c r="ADL38" s="86"/>
      <c r="ADM38" s="86"/>
      <c r="ADN38" s="86"/>
      <c r="ADO38" s="86"/>
      <c r="ADP38" s="86"/>
      <c r="ADQ38" s="86"/>
      <c r="ADR38" s="86"/>
      <c r="ADS38" s="86"/>
      <c r="ADT38" s="86"/>
      <c r="ADU38" s="86"/>
      <c r="ADV38" s="86"/>
      <c r="ADW38" s="86"/>
      <c r="ADX38" s="86"/>
      <c r="ADY38" s="86"/>
      <c r="ADZ38" s="86"/>
      <c r="AEA38" s="86"/>
      <c r="AEB38" s="86"/>
      <c r="AEC38" s="86"/>
      <c r="AED38" s="86"/>
      <c r="AEE38" s="86"/>
      <c r="AEF38" s="86"/>
      <c r="AEG38" s="86"/>
      <c r="AEH38" s="86"/>
      <c r="AEI38" s="86"/>
      <c r="AEJ38" s="86"/>
      <c r="AEK38" s="86"/>
      <c r="AEL38" s="86"/>
      <c r="AEM38" s="86"/>
      <c r="AEN38" s="86"/>
      <c r="AEO38" s="86"/>
      <c r="AEP38" s="86"/>
      <c r="AEQ38" s="86"/>
      <c r="AER38" s="86"/>
      <c r="AES38" s="86"/>
      <c r="AET38" s="86"/>
      <c r="AEU38" s="86"/>
      <c r="AEV38" s="86"/>
      <c r="AEW38" s="86"/>
      <c r="AEX38" s="86"/>
      <c r="AEY38" s="86"/>
      <c r="AEZ38" s="86"/>
      <c r="AFA38" s="86"/>
      <c r="AFB38" s="86"/>
      <c r="AFC38" s="86"/>
      <c r="AFD38" s="86"/>
      <c r="AFE38" s="86"/>
      <c r="AFF38" s="86"/>
      <c r="AFG38" s="86"/>
      <c r="AFH38" s="86"/>
      <c r="AFI38" s="86"/>
      <c r="AFJ38" s="86"/>
      <c r="AFK38" s="86"/>
      <c r="AFL38" s="86"/>
      <c r="AFM38" s="86"/>
      <c r="AFN38" s="86"/>
      <c r="AFO38" s="86"/>
      <c r="AFP38" s="86"/>
      <c r="AFQ38" s="86"/>
      <c r="AFR38" s="86"/>
      <c r="AFS38" s="86"/>
      <c r="AFT38" s="86"/>
      <c r="AFU38" s="86"/>
      <c r="AFV38" s="86"/>
      <c r="AFW38" s="86"/>
      <c r="AFX38" s="86"/>
      <c r="AFY38" s="86"/>
      <c r="AFZ38" s="86"/>
      <c r="AGA38" s="86"/>
      <c r="AGB38" s="86"/>
      <c r="AGC38" s="86"/>
      <c r="AGD38" s="86"/>
      <c r="AGE38" s="86"/>
      <c r="AGF38" s="86"/>
      <c r="AGG38" s="86"/>
      <c r="AGH38" s="86"/>
      <c r="AGI38" s="86"/>
      <c r="AGJ38" s="86"/>
      <c r="AGK38" s="86"/>
      <c r="AGL38" s="86"/>
      <c r="AGM38" s="86"/>
      <c r="AGN38" s="86"/>
      <c r="AGO38" s="86"/>
      <c r="AGP38" s="86"/>
      <c r="AGQ38" s="86"/>
      <c r="AGR38" s="86"/>
      <c r="AGS38" s="86"/>
      <c r="AGT38" s="86"/>
      <c r="AGU38" s="86"/>
      <c r="AGV38" s="86"/>
      <c r="AGW38" s="86"/>
      <c r="AGX38" s="86"/>
      <c r="AGY38" s="86"/>
      <c r="AGZ38" s="86"/>
      <c r="AHA38" s="86"/>
      <c r="AHB38" s="86"/>
      <c r="AHC38" s="86"/>
      <c r="AHD38" s="86"/>
      <c r="AHE38" s="86"/>
      <c r="AHF38" s="86"/>
      <c r="AHG38" s="86"/>
      <c r="AHH38" s="86"/>
      <c r="AHI38" s="86"/>
      <c r="AHJ38" s="86"/>
      <c r="AHK38" s="86"/>
      <c r="AHL38" s="86"/>
      <c r="AHM38" s="86"/>
      <c r="AHN38" s="86"/>
      <c r="AHO38" s="86"/>
      <c r="AHP38" s="86"/>
      <c r="AHQ38" s="86"/>
      <c r="AHR38" s="86"/>
      <c r="AHS38" s="86"/>
      <c r="AHT38" s="86"/>
      <c r="AHU38" s="86"/>
      <c r="AHV38" s="86"/>
      <c r="AHW38" s="86"/>
      <c r="AHX38" s="86"/>
      <c r="AHY38" s="86"/>
      <c r="AHZ38" s="86"/>
      <c r="AIA38" s="86"/>
      <c r="AIB38" s="86"/>
      <c r="AIC38" s="86"/>
      <c r="AID38" s="86"/>
      <c r="AIE38" s="86"/>
      <c r="AIF38" s="86"/>
      <c r="AIG38" s="86"/>
      <c r="AIH38" s="86"/>
      <c r="AII38" s="86"/>
      <c r="AIJ38" s="86"/>
      <c r="AIK38" s="86"/>
      <c r="AIL38" s="86"/>
      <c r="AIM38" s="86"/>
      <c r="AIN38" s="86"/>
      <c r="AIO38" s="86"/>
      <c r="AIP38" s="86"/>
      <c r="AIQ38" s="86"/>
      <c r="AIR38" s="86"/>
      <c r="AIS38" s="86"/>
      <c r="AIT38" s="86"/>
      <c r="AIU38" s="86"/>
      <c r="AIV38" s="86"/>
      <c r="AIW38" s="86"/>
      <c r="AIX38" s="86"/>
      <c r="AIY38" s="86"/>
      <c r="AIZ38" s="86"/>
      <c r="AJA38" s="86"/>
      <c r="AJB38" s="86"/>
      <c r="AJC38" s="86"/>
      <c r="AJD38" s="86"/>
      <c r="AJE38" s="86"/>
      <c r="AJF38" s="86"/>
      <c r="AJG38" s="86"/>
      <c r="AJH38" s="86"/>
      <c r="AJI38" s="86"/>
      <c r="AJJ38" s="86"/>
      <c r="AJK38" s="86"/>
      <c r="AJL38" s="86"/>
      <c r="AJM38" s="86"/>
      <c r="AJN38" s="86"/>
      <c r="AJO38" s="86"/>
      <c r="AJP38" s="86"/>
      <c r="AJQ38" s="86"/>
      <c r="AJR38" s="86"/>
      <c r="AJS38" s="86"/>
      <c r="AJT38" s="86"/>
      <c r="AJU38" s="86"/>
      <c r="AJV38" s="86"/>
      <c r="AJW38" s="86"/>
      <c r="AJX38" s="86"/>
      <c r="AJY38" s="86"/>
      <c r="AJZ38" s="86"/>
      <c r="AKA38" s="86"/>
      <c r="AKB38" s="86"/>
      <c r="AKC38" s="86"/>
      <c r="AKD38" s="86"/>
      <c r="AKE38" s="86"/>
      <c r="AKF38" s="86"/>
      <c r="AKG38" s="86"/>
      <c r="AKH38" s="86"/>
      <c r="AKI38" s="86"/>
      <c r="AKJ38" s="86"/>
      <c r="AKK38" s="86"/>
      <c r="AKL38" s="86"/>
      <c r="AKM38" s="86"/>
      <c r="AKN38" s="86"/>
      <c r="AKO38" s="86"/>
      <c r="AKP38" s="86"/>
      <c r="AKQ38" s="86"/>
      <c r="AKR38" s="86"/>
      <c r="AKS38" s="86"/>
      <c r="AKT38" s="86"/>
      <c r="AKU38" s="86"/>
      <c r="AKV38" s="86"/>
      <c r="AKW38" s="86"/>
      <c r="AKX38" s="86"/>
      <c r="AKY38" s="86"/>
    </row>
    <row r="39" spans="1:987" ht="22.15" customHeight="1" x14ac:dyDescent="0.25">
      <c r="A39" s="318" t="s">
        <v>185</v>
      </c>
      <c r="B39" s="319" t="s">
        <v>109</v>
      </c>
      <c r="C39" s="320" t="s">
        <v>206</v>
      </c>
      <c r="D39" s="320"/>
      <c r="E39" s="320"/>
      <c r="F39" s="320"/>
      <c r="G39" s="321" t="s">
        <v>186</v>
      </c>
      <c r="H39" s="333" t="s">
        <v>330</v>
      </c>
      <c r="I39" s="334"/>
      <c r="J39" s="335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  <c r="IR39" s="86"/>
      <c r="IS39" s="86"/>
      <c r="IT39" s="86"/>
      <c r="IU39" s="86"/>
      <c r="IV39" s="86"/>
      <c r="IW39" s="86"/>
      <c r="IX39" s="86"/>
      <c r="IY39" s="86"/>
      <c r="IZ39" s="86"/>
      <c r="JA39" s="86"/>
      <c r="JB39" s="86"/>
      <c r="JC39" s="86"/>
      <c r="JD39" s="86"/>
      <c r="JE39" s="86"/>
      <c r="JF39" s="86"/>
      <c r="JG39" s="86"/>
      <c r="JH39" s="86"/>
      <c r="JI39" s="86"/>
      <c r="JJ39" s="86"/>
      <c r="JK39" s="86"/>
      <c r="JL39" s="86"/>
      <c r="JM39" s="86"/>
      <c r="JN39" s="86"/>
      <c r="JO39" s="86"/>
      <c r="JP39" s="86"/>
      <c r="JQ39" s="86"/>
      <c r="JR39" s="86"/>
      <c r="JS39" s="86"/>
      <c r="JT39" s="86"/>
      <c r="JU39" s="86"/>
      <c r="JV39" s="86"/>
      <c r="JW39" s="86"/>
      <c r="JX39" s="86"/>
      <c r="JY39" s="86"/>
      <c r="JZ39" s="86"/>
      <c r="KA39" s="86"/>
      <c r="KB39" s="86"/>
      <c r="KC39" s="86"/>
      <c r="KD39" s="86"/>
      <c r="KE39" s="86"/>
      <c r="KF39" s="86"/>
      <c r="KG39" s="86"/>
      <c r="KH39" s="86"/>
      <c r="KI39" s="86"/>
      <c r="KJ39" s="86"/>
      <c r="KK39" s="86"/>
      <c r="KL39" s="86"/>
      <c r="KM39" s="86"/>
      <c r="KN39" s="86"/>
      <c r="KO39" s="86"/>
      <c r="KP39" s="86"/>
      <c r="KQ39" s="86"/>
      <c r="KR39" s="86"/>
      <c r="KS39" s="86"/>
      <c r="KT39" s="86"/>
      <c r="KU39" s="86"/>
      <c r="KV39" s="86"/>
      <c r="KW39" s="86"/>
      <c r="KX39" s="86"/>
      <c r="KY39" s="86"/>
      <c r="KZ39" s="86"/>
      <c r="LA39" s="86"/>
      <c r="LB39" s="86"/>
      <c r="LC39" s="86"/>
      <c r="LD39" s="86"/>
      <c r="LE39" s="86"/>
      <c r="LF39" s="86"/>
      <c r="LG39" s="86"/>
      <c r="LH39" s="86"/>
      <c r="LI39" s="86"/>
      <c r="LJ39" s="86"/>
      <c r="LK39" s="86"/>
      <c r="LL39" s="86"/>
      <c r="LM39" s="86"/>
      <c r="LN39" s="86"/>
      <c r="LO39" s="86"/>
      <c r="LP39" s="86"/>
      <c r="LQ39" s="86"/>
      <c r="LR39" s="86"/>
      <c r="LS39" s="86"/>
      <c r="LT39" s="86"/>
      <c r="LU39" s="86"/>
      <c r="LV39" s="86"/>
      <c r="LW39" s="86"/>
      <c r="LX39" s="86"/>
      <c r="LY39" s="86"/>
      <c r="LZ39" s="86"/>
      <c r="MA39" s="86"/>
      <c r="MB39" s="86"/>
      <c r="MC39" s="86"/>
      <c r="MD39" s="86"/>
      <c r="ME39" s="86"/>
      <c r="MF39" s="86"/>
      <c r="MG39" s="86"/>
      <c r="MH39" s="86"/>
      <c r="MI39" s="86"/>
      <c r="MJ39" s="86"/>
      <c r="MK39" s="86"/>
      <c r="ML39" s="86"/>
      <c r="MM39" s="86"/>
      <c r="MN39" s="86"/>
      <c r="MO39" s="86"/>
      <c r="MP39" s="86"/>
      <c r="MQ39" s="86"/>
      <c r="MR39" s="86"/>
      <c r="MS39" s="86"/>
      <c r="MT39" s="86"/>
      <c r="MU39" s="86"/>
      <c r="MV39" s="86"/>
      <c r="MW39" s="86"/>
      <c r="MX39" s="86"/>
      <c r="MY39" s="86"/>
      <c r="MZ39" s="86"/>
      <c r="NA39" s="86"/>
      <c r="NB39" s="86"/>
      <c r="NC39" s="86"/>
      <c r="ND39" s="86"/>
      <c r="NE39" s="86"/>
      <c r="NF39" s="86"/>
      <c r="NG39" s="86"/>
      <c r="NH39" s="86"/>
      <c r="NI39" s="86"/>
      <c r="NJ39" s="86"/>
      <c r="NK39" s="86"/>
      <c r="NL39" s="86"/>
      <c r="NM39" s="86"/>
      <c r="NN39" s="86"/>
      <c r="NO39" s="86"/>
      <c r="NP39" s="86"/>
      <c r="NQ39" s="86"/>
      <c r="NR39" s="86"/>
      <c r="NS39" s="86"/>
      <c r="NT39" s="86"/>
      <c r="NU39" s="86"/>
      <c r="NV39" s="86"/>
      <c r="NW39" s="86"/>
      <c r="NX39" s="86"/>
      <c r="NY39" s="86"/>
      <c r="NZ39" s="86"/>
      <c r="OA39" s="86"/>
      <c r="OB39" s="86"/>
      <c r="OC39" s="86"/>
      <c r="OD39" s="86"/>
      <c r="OE39" s="86"/>
      <c r="OF39" s="86"/>
      <c r="OG39" s="86"/>
      <c r="OH39" s="86"/>
      <c r="OI39" s="86"/>
      <c r="OJ39" s="86"/>
      <c r="OK39" s="86"/>
      <c r="OL39" s="86"/>
      <c r="OM39" s="86"/>
      <c r="ON39" s="86"/>
      <c r="OO39" s="86"/>
      <c r="OP39" s="86"/>
      <c r="OQ39" s="86"/>
      <c r="OR39" s="86"/>
      <c r="OS39" s="86"/>
      <c r="OT39" s="86"/>
      <c r="OU39" s="86"/>
      <c r="OV39" s="86"/>
      <c r="OW39" s="86"/>
      <c r="OX39" s="86"/>
      <c r="OY39" s="86"/>
      <c r="OZ39" s="86"/>
      <c r="PA39" s="86"/>
      <c r="PB39" s="86"/>
      <c r="PC39" s="86"/>
      <c r="PD39" s="86"/>
      <c r="PE39" s="86"/>
      <c r="PF39" s="86"/>
      <c r="PG39" s="86"/>
      <c r="PH39" s="86"/>
      <c r="PI39" s="86"/>
      <c r="PJ39" s="86"/>
      <c r="PK39" s="86"/>
      <c r="PL39" s="86"/>
      <c r="PM39" s="86"/>
      <c r="PN39" s="86"/>
      <c r="PO39" s="86"/>
      <c r="PP39" s="86"/>
      <c r="PQ39" s="86"/>
      <c r="PR39" s="86"/>
      <c r="PS39" s="86"/>
      <c r="PT39" s="86"/>
      <c r="PU39" s="86"/>
      <c r="PV39" s="86"/>
      <c r="PW39" s="86"/>
      <c r="PX39" s="86"/>
      <c r="PY39" s="86"/>
      <c r="PZ39" s="86"/>
      <c r="QA39" s="86"/>
      <c r="QB39" s="86"/>
      <c r="QC39" s="86"/>
      <c r="QD39" s="86"/>
      <c r="QE39" s="86"/>
      <c r="QF39" s="86"/>
      <c r="QG39" s="86"/>
      <c r="QH39" s="86"/>
      <c r="QI39" s="86"/>
      <c r="QJ39" s="86"/>
      <c r="QK39" s="86"/>
      <c r="QL39" s="86"/>
      <c r="QM39" s="86"/>
      <c r="QN39" s="86"/>
      <c r="QO39" s="86"/>
      <c r="QP39" s="86"/>
      <c r="QQ39" s="86"/>
      <c r="QR39" s="86"/>
      <c r="QS39" s="86"/>
      <c r="QT39" s="86"/>
      <c r="QU39" s="86"/>
      <c r="QV39" s="86"/>
      <c r="QW39" s="86"/>
      <c r="QX39" s="86"/>
      <c r="QY39" s="86"/>
      <c r="QZ39" s="86"/>
      <c r="RA39" s="86"/>
      <c r="RB39" s="86"/>
      <c r="RC39" s="86"/>
      <c r="RD39" s="86"/>
      <c r="RE39" s="86"/>
      <c r="RF39" s="86"/>
      <c r="RG39" s="86"/>
      <c r="RH39" s="86"/>
      <c r="RI39" s="86"/>
      <c r="RJ39" s="86"/>
      <c r="RK39" s="86"/>
      <c r="RL39" s="86"/>
      <c r="RM39" s="86"/>
      <c r="RN39" s="86"/>
      <c r="RO39" s="86"/>
      <c r="RP39" s="86"/>
      <c r="RQ39" s="86"/>
      <c r="RR39" s="86"/>
      <c r="RS39" s="86"/>
      <c r="RT39" s="86"/>
      <c r="RU39" s="86"/>
      <c r="RV39" s="86"/>
      <c r="RW39" s="86"/>
      <c r="RX39" s="86"/>
      <c r="RY39" s="86"/>
      <c r="RZ39" s="86"/>
      <c r="SA39" s="86"/>
      <c r="SB39" s="86"/>
      <c r="SC39" s="86"/>
      <c r="SD39" s="86"/>
      <c r="SE39" s="86"/>
      <c r="SF39" s="86"/>
      <c r="SG39" s="86"/>
      <c r="SH39" s="86"/>
      <c r="SI39" s="86"/>
      <c r="SJ39" s="86"/>
      <c r="SK39" s="86"/>
      <c r="SL39" s="86"/>
      <c r="SM39" s="86"/>
      <c r="SN39" s="86"/>
      <c r="SO39" s="86"/>
      <c r="SP39" s="86"/>
      <c r="SQ39" s="86"/>
      <c r="SR39" s="86"/>
      <c r="SS39" s="86"/>
      <c r="ST39" s="86"/>
      <c r="SU39" s="86"/>
      <c r="SV39" s="86"/>
      <c r="SW39" s="86"/>
      <c r="SX39" s="86"/>
      <c r="SY39" s="86"/>
      <c r="SZ39" s="86"/>
      <c r="TA39" s="86"/>
      <c r="TB39" s="86"/>
      <c r="TC39" s="86"/>
      <c r="TD39" s="86"/>
      <c r="TE39" s="86"/>
      <c r="TF39" s="86"/>
      <c r="TG39" s="86"/>
      <c r="TH39" s="86"/>
      <c r="TI39" s="86"/>
      <c r="TJ39" s="86"/>
      <c r="TK39" s="86"/>
      <c r="TL39" s="86"/>
      <c r="TM39" s="86"/>
      <c r="TN39" s="86"/>
      <c r="TO39" s="86"/>
      <c r="TP39" s="86"/>
      <c r="TQ39" s="86"/>
      <c r="TR39" s="86"/>
      <c r="TS39" s="86"/>
      <c r="TT39" s="86"/>
      <c r="TU39" s="86"/>
      <c r="TV39" s="86"/>
      <c r="TW39" s="86"/>
      <c r="TX39" s="86"/>
      <c r="TY39" s="86"/>
      <c r="TZ39" s="86"/>
      <c r="UA39" s="86"/>
      <c r="UB39" s="86"/>
      <c r="UC39" s="86"/>
      <c r="UD39" s="86"/>
      <c r="UE39" s="86"/>
      <c r="UF39" s="86"/>
      <c r="UG39" s="86"/>
      <c r="UH39" s="86"/>
      <c r="UI39" s="86"/>
      <c r="UJ39" s="86"/>
      <c r="UK39" s="86"/>
      <c r="UL39" s="86"/>
      <c r="UM39" s="86"/>
      <c r="UN39" s="86"/>
      <c r="UO39" s="86"/>
      <c r="UP39" s="86"/>
      <c r="UQ39" s="86"/>
      <c r="UR39" s="86"/>
      <c r="US39" s="86"/>
      <c r="UT39" s="86"/>
      <c r="UU39" s="86"/>
      <c r="UV39" s="86"/>
      <c r="UW39" s="86"/>
      <c r="UX39" s="86"/>
      <c r="UY39" s="86"/>
      <c r="UZ39" s="86"/>
      <c r="VA39" s="86"/>
      <c r="VB39" s="86"/>
      <c r="VC39" s="86"/>
      <c r="VD39" s="86"/>
      <c r="VE39" s="86"/>
      <c r="VF39" s="86"/>
      <c r="VG39" s="86"/>
      <c r="VH39" s="86"/>
      <c r="VI39" s="86"/>
      <c r="VJ39" s="86"/>
      <c r="VK39" s="86"/>
      <c r="VL39" s="86"/>
      <c r="VM39" s="86"/>
      <c r="VN39" s="86"/>
      <c r="VO39" s="86"/>
      <c r="VP39" s="86"/>
      <c r="VQ39" s="86"/>
      <c r="VR39" s="86"/>
      <c r="VS39" s="86"/>
      <c r="VT39" s="86"/>
      <c r="VU39" s="86"/>
      <c r="VV39" s="86"/>
      <c r="VW39" s="86"/>
      <c r="VX39" s="86"/>
      <c r="VY39" s="86"/>
      <c r="VZ39" s="86"/>
      <c r="WA39" s="86"/>
      <c r="WB39" s="86"/>
      <c r="WC39" s="86"/>
      <c r="WD39" s="86"/>
      <c r="WE39" s="86"/>
      <c r="WF39" s="86"/>
      <c r="WG39" s="86"/>
      <c r="WH39" s="86"/>
      <c r="WI39" s="86"/>
      <c r="WJ39" s="86"/>
      <c r="WK39" s="86"/>
      <c r="WL39" s="86"/>
      <c r="WM39" s="86"/>
      <c r="WN39" s="86"/>
      <c r="WO39" s="86"/>
      <c r="WP39" s="86"/>
      <c r="WQ39" s="86"/>
      <c r="WR39" s="86"/>
      <c r="WS39" s="86"/>
      <c r="WT39" s="86"/>
      <c r="WU39" s="86"/>
      <c r="WV39" s="86"/>
      <c r="WW39" s="86"/>
      <c r="WX39" s="86"/>
      <c r="WY39" s="86"/>
      <c r="WZ39" s="86"/>
      <c r="XA39" s="86"/>
      <c r="XB39" s="86"/>
      <c r="XC39" s="86"/>
      <c r="XD39" s="86"/>
      <c r="XE39" s="86"/>
      <c r="XF39" s="86"/>
      <c r="XG39" s="86"/>
      <c r="XH39" s="86"/>
      <c r="XI39" s="86"/>
      <c r="XJ39" s="86"/>
      <c r="XK39" s="86"/>
      <c r="XL39" s="86"/>
      <c r="XM39" s="86"/>
      <c r="XN39" s="86"/>
      <c r="XO39" s="86"/>
      <c r="XP39" s="86"/>
      <c r="XQ39" s="86"/>
      <c r="XR39" s="86"/>
      <c r="XS39" s="86"/>
      <c r="XT39" s="86"/>
      <c r="XU39" s="86"/>
      <c r="XV39" s="86"/>
      <c r="XW39" s="86"/>
      <c r="XX39" s="86"/>
      <c r="XY39" s="86"/>
      <c r="XZ39" s="86"/>
      <c r="YA39" s="86"/>
      <c r="YB39" s="86"/>
      <c r="YC39" s="86"/>
      <c r="YD39" s="86"/>
      <c r="YE39" s="86"/>
      <c r="YF39" s="86"/>
      <c r="YG39" s="86"/>
      <c r="YH39" s="86"/>
      <c r="YI39" s="86"/>
      <c r="YJ39" s="86"/>
      <c r="YK39" s="86"/>
      <c r="YL39" s="86"/>
      <c r="YM39" s="86"/>
      <c r="YN39" s="86"/>
      <c r="YO39" s="86"/>
      <c r="YP39" s="86"/>
      <c r="YQ39" s="86"/>
      <c r="YR39" s="86"/>
      <c r="YS39" s="86"/>
      <c r="YT39" s="86"/>
      <c r="YU39" s="86"/>
      <c r="YV39" s="86"/>
      <c r="YW39" s="86"/>
      <c r="YX39" s="86"/>
      <c r="YY39" s="86"/>
      <c r="YZ39" s="86"/>
      <c r="ZA39" s="86"/>
      <c r="ZB39" s="86"/>
      <c r="ZC39" s="86"/>
      <c r="ZD39" s="86"/>
      <c r="ZE39" s="86"/>
      <c r="ZF39" s="86"/>
      <c r="ZG39" s="86"/>
      <c r="ZH39" s="86"/>
      <c r="ZI39" s="86"/>
      <c r="ZJ39" s="86"/>
      <c r="ZK39" s="86"/>
      <c r="ZL39" s="86"/>
      <c r="ZM39" s="86"/>
      <c r="ZN39" s="86"/>
      <c r="ZO39" s="86"/>
      <c r="ZP39" s="86"/>
      <c r="ZQ39" s="86"/>
      <c r="ZR39" s="86"/>
      <c r="ZS39" s="86"/>
      <c r="ZT39" s="86"/>
      <c r="ZU39" s="86"/>
      <c r="ZV39" s="86"/>
      <c r="ZW39" s="86"/>
      <c r="ZX39" s="86"/>
      <c r="ZY39" s="86"/>
      <c r="ZZ39" s="86"/>
      <c r="AAA39" s="86"/>
      <c r="AAB39" s="86"/>
      <c r="AAC39" s="86"/>
      <c r="AAD39" s="86"/>
      <c r="AAE39" s="86"/>
      <c r="AAF39" s="86"/>
      <c r="AAG39" s="86"/>
      <c r="AAH39" s="86"/>
      <c r="AAI39" s="86"/>
      <c r="AAJ39" s="86"/>
      <c r="AAK39" s="86"/>
      <c r="AAL39" s="86"/>
      <c r="AAM39" s="86"/>
      <c r="AAN39" s="86"/>
      <c r="AAO39" s="86"/>
      <c r="AAP39" s="86"/>
      <c r="AAQ39" s="86"/>
      <c r="AAR39" s="86"/>
      <c r="AAS39" s="86"/>
      <c r="AAT39" s="86"/>
      <c r="AAU39" s="86"/>
      <c r="AAV39" s="86"/>
      <c r="AAW39" s="86"/>
      <c r="AAX39" s="86"/>
      <c r="AAY39" s="86"/>
      <c r="AAZ39" s="86"/>
      <c r="ABA39" s="86"/>
      <c r="ABB39" s="86"/>
      <c r="ABC39" s="86"/>
      <c r="ABD39" s="86"/>
      <c r="ABE39" s="86"/>
      <c r="ABF39" s="86"/>
      <c r="ABG39" s="86"/>
      <c r="ABH39" s="86"/>
      <c r="ABI39" s="86"/>
      <c r="ABJ39" s="86"/>
      <c r="ABK39" s="86"/>
      <c r="ABL39" s="86"/>
      <c r="ABM39" s="86"/>
      <c r="ABN39" s="86"/>
      <c r="ABO39" s="86"/>
      <c r="ABP39" s="86"/>
      <c r="ABQ39" s="86"/>
      <c r="ABR39" s="86"/>
      <c r="ABS39" s="86"/>
      <c r="ABT39" s="86"/>
      <c r="ABU39" s="86"/>
      <c r="ABV39" s="86"/>
      <c r="ABW39" s="86"/>
      <c r="ABX39" s="86"/>
      <c r="ABY39" s="86"/>
      <c r="ABZ39" s="86"/>
      <c r="ACA39" s="86"/>
      <c r="ACB39" s="86"/>
      <c r="ACC39" s="86"/>
      <c r="ACD39" s="86"/>
      <c r="ACE39" s="86"/>
      <c r="ACF39" s="86"/>
      <c r="ACG39" s="86"/>
      <c r="ACH39" s="86"/>
      <c r="ACI39" s="86"/>
      <c r="ACJ39" s="86"/>
      <c r="ACK39" s="86"/>
      <c r="ACL39" s="86"/>
      <c r="ACM39" s="86"/>
      <c r="ACN39" s="86"/>
      <c r="ACO39" s="86"/>
      <c r="ACP39" s="86"/>
      <c r="ACQ39" s="86"/>
      <c r="ACR39" s="86"/>
      <c r="ACS39" s="86"/>
      <c r="ACT39" s="86"/>
      <c r="ACU39" s="86"/>
      <c r="ACV39" s="86"/>
      <c r="ACW39" s="86"/>
      <c r="ACX39" s="86"/>
      <c r="ACY39" s="86"/>
      <c r="ACZ39" s="86"/>
      <c r="ADA39" s="86"/>
      <c r="ADB39" s="86"/>
      <c r="ADC39" s="86"/>
      <c r="ADD39" s="86"/>
      <c r="ADE39" s="86"/>
      <c r="ADF39" s="86"/>
      <c r="ADG39" s="86"/>
      <c r="ADH39" s="86"/>
      <c r="ADI39" s="86"/>
      <c r="ADJ39" s="86"/>
      <c r="ADK39" s="86"/>
      <c r="ADL39" s="86"/>
      <c r="ADM39" s="86"/>
      <c r="ADN39" s="86"/>
      <c r="ADO39" s="86"/>
      <c r="ADP39" s="86"/>
      <c r="ADQ39" s="86"/>
      <c r="ADR39" s="86"/>
      <c r="ADS39" s="86"/>
      <c r="ADT39" s="86"/>
      <c r="ADU39" s="86"/>
      <c r="ADV39" s="86"/>
      <c r="ADW39" s="86"/>
      <c r="ADX39" s="86"/>
      <c r="ADY39" s="86"/>
      <c r="ADZ39" s="86"/>
      <c r="AEA39" s="86"/>
      <c r="AEB39" s="86"/>
      <c r="AEC39" s="86"/>
      <c r="AED39" s="86"/>
      <c r="AEE39" s="86"/>
      <c r="AEF39" s="86"/>
      <c r="AEG39" s="86"/>
      <c r="AEH39" s="86"/>
      <c r="AEI39" s="86"/>
      <c r="AEJ39" s="86"/>
      <c r="AEK39" s="86"/>
      <c r="AEL39" s="86"/>
      <c r="AEM39" s="86"/>
      <c r="AEN39" s="86"/>
      <c r="AEO39" s="86"/>
      <c r="AEP39" s="86"/>
      <c r="AEQ39" s="86"/>
      <c r="AER39" s="86"/>
      <c r="AES39" s="86"/>
      <c r="AET39" s="86"/>
      <c r="AEU39" s="86"/>
      <c r="AEV39" s="86"/>
      <c r="AEW39" s="86"/>
      <c r="AEX39" s="86"/>
      <c r="AEY39" s="86"/>
      <c r="AEZ39" s="86"/>
      <c r="AFA39" s="86"/>
      <c r="AFB39" s="86"/>
      <c r="AFC39" s="86"/>
      <c r="AFD39" s="86"/>
      <c r="AFE39" s="86"/>
      <c r="AFF39" s="86"/>
      <c r="AFG39" s="86"/>
      <c r="AFH39" s="86"/>
      <c r="AFI39" s="86"/>
      <c r="AFJ39" s="86"/>
      <c r="AFK39" s="86"/>
      <c r="AFL39" s="86"/>
      <c r="AFM39" s="86"/>
      <c r="AFN39" s="86"/>
      <c r="AFO39" s="86"/>
      <c r="AFP39" s="86"/>
      <c r="AFQ39" s="86"/>
      <c r="AFR39" s="86"/>
      <c r="AFS39" s="86"/>
      <c r="AFT39" s="86"/>
      <c r="AFU39" s="86"/>
      <c r="AFV39" s="86"/>
      <c r="AFW39" s="86"/>
      <c r="AFX39" s="86"/>
      <c r="AFY39" s="86"/>
      <c r="AFZ39" s="86"/>
      <c r="AGA39" s="86"/>
      <c r="AGB39" s="86"/>
      <c r="AGC39" s="86"/>
      <c r="AGD39" s="86"/>
      <c r="AGE39" s="86"/>
      <c r="AGF39" s="86"/>
      <c r="AGG39" s="86"/>
      <c r="AGH39" s="86"/>
      <c r="AGI39" s="86"/>
      <c r="AGJ39" s="86"/>
      <c r="AGK39" s="86"/>
      <c r="AGL39" s="86"/>
      <c r="AGM39" s="86"/>
      <c r="AGN39" s="86"/>
      <c r="AGO39" s="86"/>
      <c r="AGP39" s="86"/>
      <c r="AGQ39" s="86"/>
      <c r="AGR39" s="86"/>
      <c r="AGS39" s="86"/>
      <c r="AGT39" s="86"/>
      <c r="AGU39" s="86"/>
      <c r="AGV39" s="86"/>
      <c r="AGW39" s="86"/>
      <c r="AGX39" s="86"/>
      <c r="AGY39" s="86"/>
      <c r="AGZ39" s="86"/>
      <c r="AHA39" s="86"/>
      <c r="AHB39" s="86"/>
      <c r="AHC39" s="86"/>
      <c r="AHD39" s="86"/>
      <c r="AHE39" s="86"/>
      <c r="AHF39" s="86"/>
      <c r="AHG39" s="86"/>
      <c r="AHH39" s="86"/>
      <c r="AHI39" s="86"/>
      <c r="AHJ39" s="86"/>
      <c r="AHK39" s="86"/>
      <c r="AHL39" s="86"/>
      <c r="AHM39" s="86"/>
      <c r="AHN39" s="86"/>
      <c r="AHO39" s="86"/>
      <c r="AHP39" s="86"/>
      <c r="AHQ39" s="86"/>
      <c r="AHR39" s="86"/>
      <c r="AHS39" s="86"/>
      <c r="AHT39" s="86"/>
      <c r="AHU39" s="86"/>
      <c r="AHV39" s="86"/>
      <c r="AHW39" s="86"/>
      <c r="AHX39" s="86"/>
      <c r="AHY39" s="86"/>
      <c r="AHZ39" s="86"/>
      <c r="AIA39" s="86"/>
      <c r="AIB39" s="86"/>
      <c r="AIC39" s="86"/>
      <c r="AID39" s="86"/>
      <c r="AIE39" s="86"/>
      <c r="AIF39" s="86"/>
      <c r="AIG39" s="86"/>
      <c r="AIH39" s="86"/>
      <c r="AII39" s="86"/>
      <c r="AIJ39" s="86"/>
      <c r="AIK39" s="86"/>
      <c r="AIL39" s="86"/>
      <c r="AIM39" s="86"/>
      <c r="AIN39" s="86"/>
      <c r="AIO39" s="86"/>
      <c r="AIP39" s="86"/>
      <c r="AIQ39" s="86"/>
      <c r="AIR39" s="86"/>
      <c r="AIS39" s="86"/>
      <c r="AIT39" s="86"/>
      <c r="AIU39" s="86"/>
      <c r="AIV39" s="86"/>
      <c r="AIW39" s="86"/>
      <c r="AIX39" s="86"/>
      <c r="AIY39" s="86"/>
      <c r="AIZ39" s="86"/>
      <c r="AJA39" s="86"/>
      <c r="AJB39" s="86"/>
      <c r="AJC39" s="86"/>
      <c r="AJD39" s="86"/>
      <c r="AJE39" s="86"/>
      <c r="AJF39" s="86"/>
      <c r="AJG39" s="86"/>
      <c r="AJH39" s="86"/>
      <c r="AJI39" s="86"/>
      <c r="AJJ39" s="86"/>
      <c r="AJK39" s="86"/>
      <c r="AJL39" s="86"/>
      <c r="AJM39" s="86"/>
      <c r="AJN39" s="86"/>
      <c r="AJO39" s="86"/>
      <c r="AJP39" s="86"/>
      <c r="AJQ39" s="86"/>
      <c r="AJR39" s="86"/>
      <c r="AJS39" s="86"/>
      <c r="AJT39" s="86"/>
      <c r="AJU39" s="86"/>
      <c r="AJV39" s="86"/>
      <c r="AJW39" s="86"/>
      <c r="AJX39" s="86"/>
      <c r="AJY39" s="86"/>
      <c r="AJZ39" s="86"/>
      <c r="AKA39" s="86"/>
      <c r="AKB39" s="86"/>
      <c r="AKC39" s="86"/>
      <c r="AKD39" s="86"/>
      <c r="AKE39" s="86"/>
      <c r="AKF39" s="86"/>
      <c r="AKG39" s="86"/>
      <c r="AKH39" s="86"/>
      <c r="AKI39" s="86"/>
      <c r="AKJ39" s="86"/>
      <c r="AKK39" s="86"/>
      <c r="AKL39" s="86"/>
      <c r="AKM39" s="86"/>
      <c r="AKN39" s="86"/>
      <c r="AKO39" s="86"/>
      <c r="AKP39" s="86"/>
      <c r="AKQ39" s="86"/>
      <c r="AKR39" s="86"/>
      <c r="AKS39" s="86"/>
      <c r="AKT39" s="86"/>
      <c r="AKU39" s="86"/>
      <c r="AKV39" s="86"/>
      <c r="AKW39" s="86"/>
      <c r="AKX39" s="86"/>
      <c r="AKY39" s="86"/>
    </row>
    <row r="40" spans="1:987" ht="43.5" customHeight="1" x14ac:dyDescent="0.25">
      <c r="A40" s="318"/>
      <c r="B40" s="319"/>
      <c r="C40" s="320"/>
      <c r="D40" s="320"/>
      <c r="E40" s="320"/>
      <c r="F40" s="320"/>
      <c r="G40" s="321"/>
      <c r="H40" s="231" t="s">
        <v>85</v>
      </c>
      <c r="I40" s="231" t="s">
        <v>86</v>
      </c>
      <c r="J40" s="231" t="s">
        <v>87</v>
      </c>
    </row>
    <row r="41" spans="1:987" x14ac:dyDescent="0.25">
      <c r="A41" s="95" t="s">
        <v>224</v>
      </c>
      <c r="B41" s="90" t="s">
        <v>240</v>
      </c>
      <c r="C41" s="322" t="s">
        <v>7</v>
      </c>
      <c r="D41" s="322"/>
      <c r="E41" s="322"/>
      <c r="F41" s="322"/>
      <c r="G41" s="88">
        <f>[1]Bev.Óvoda!$E$42</f>
        <v>3891839</v>
      </c>
      <c r="H41" s="88">
        <v>3891839</v>
      </c>
      <c r="I41" s="22"/>
      <c r="J41" s="22"/>
    </row>
    <row r="42" spans="1:987" x14ac:dyDescent="0.25">
      <c r="A42" s="95" t="s">
        <v>346</v>
      </c>
      <c r="B42" s="90" t="s">
        <v>242</v>
      </c>
      <c r="C42" s="322" t="s">
        <v>243</v>
      </c>
      <c r="D42" s="322"/>
      <c r="E42" s="322"/>
      <c r="F42" s="322"/>
      <c r="G42" s="88"/>
      <c r="H42" s="22"/>
      <c r="I42" s="22"/>
      <c r="J42" s="22"/>
    </row>
    <row r="43" spans="1:987" x14ac:dyDescent="0.25">
      <c r="A43" s="95" t="s">
        <v>256</v>
      </c>
      <c r="B43" s="90" t="s">
        <v>390</v>
      </c>
      <c r="C43" s="109" t="s">
        <v>391</v>
      </c>
      <c r="D43" s="110"/>
      <c r="E43" s="110"/>
      <c r="F43" s="111"/>
      <c r="G43" s="88"/>
      <c r="H43" s="22"/>
      <c r="I43" s="22"/>
      <c r="J43" s="22"/>
    </row>
    <row r="44" spans="1:987" x14ac:dyDescent="0.25">
      <c r="A44" s="95" t="s">
        <v>225</v>
      </c>
      <c r="B44" s="90" t="s">
        <v>271</v>
      </c>
      <c r="C44" s="109" t="s">
        <v>98</v>
      </c>
      <c r="D44" s="110"/>
      <c r="E44" s="110"/>
      <c r="F44" s="111"/>
      <c r="G44" s="88">
        <f>[1]Bev.Óvoda!$E$43+[1]Bev.Bölcsi!$E$33</f>
        <v>395026958</v>
      </c>
      <c r="H44" s="88">
        <v>395026958</v>
      </c>
      <c r="I44" s="22"/>
      <c r="J44" s="22"/>
    </row>
    <row r="45" spans="1:987" ht="33" customHeight="1" x14ac:dyDescent="0.25">
      <c r="A45" s="98" t="s">
        <v>225</v>
      </c>
      <c r="B45" s="104" t="s">
        <v>106</v>
      </c>
      <c r="C45" s="325" t="s">
        <v>107</v>
      </c>
      <c r="D45" s="326"/>
      <c r="E45" s="326"/>
      <c r="F45" s="327"/>
      <c r="G45" s="100">
        <f>SUM(G41:G44)</f>
        <v>398918797</v>
      </c>
      <c r="H45" s="100">
        <f>SUM(H41:H44)</f>
        <v>398918797</v>
      </c>
      <c r="I45" s="206"/>
      <c r="J45" s="206"/>
    </row>
    <row r="47" spans="1:987" x14ac:dyDescent="0.25">
      <c r="A47" s="262"/>
      <c r="B47" s="263" t="s">
        <v>313</v>
      </c>
      <c r="C47" s="326"/>
      <c r="D47" s="326"/>
      <c r="E47" s="326"/>
      <c r="F47" s="326"/>
      <c r="G47" s="264">
        <f>G36+G45</f>
        <v>424664191</v>
      </c>
      <c r="H47" s="264"/>
      <c r="I47" s="267"/>
      <c r="J47" s="266"/>
    </row>
  </sheetData>
  <mergeCells count="43">
    <mergeCell ref="C47:F47"/>
    <mergeCell ref="C28:F28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41:F41"/>
    <mergeCell ref="C42:F42"/>
    <mergeCell ref="C45:F45"/>
    <mergeCell ref="A1:J1"/>
    <mergeCell ref="C16:F16"/>
    <mergeCell ref="C7:F7"/>
    <mergeCell ref="C8:F8"/>
    <mergeCell ref="C9:F9"/>
    <mergeCell ref="C12:F12"/>
    <mergeCell ref="C13:F13"/>
    <mergeCell ref="C14:F14"/>
    <mergeCell ref="C15:F15"/>
    <mergeCell ref="A5:A6"/>
    <mergeCell ref="B5:B6"/>
    <mergeCell ref="C5:F6"/>
    <mergeCell ref="G5:G6"/>
    <mergeCell ref="H5:J5"/>
    <mergeCell ref="A3:J3"/>
    <mergeCell ref="A4:J4"/>
    <mergeCell ref="C29:F29"/>
    <mergeCell ref="C32:F32"/>
    <mergeCell ref="C33:F33"/>
    <mergeCell ref="C35:F35"/>
    <mergeCell ref="C36:F36"/>
    <mergeCell ref="A38:J38"/>
    <mergeCell ref="A39:A40"/>
    <mergeCell ref="B39:B40"/>
    <mergeCell ref="C39:F40"/>
    <mergeCell ref="G39:G40"/>
    <mergeCell ref="H39:J39"/>
  </mergeCells>
  <pageMargins left="0.7" right="0.7" top="0.75" bottom="0.75" header="0.3" footer="0.3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Y61"/>
  <sheetViews>
    <sheetView topLeftCell="A61" workbookViewId="0">
      <selection activeCell="G31" sqref="G31"/>
    </sheetView>
  </sheetViews>
  <sheetFormatPr defaultColWidth="9.140625" defaultRowHeight="15" x14ac:dyDescent="0.25"/>
  <cols>
    <col min="1" max="1" width="9.140625" style="97"/>
    <col min="2" max="2" width="59" style="62" customWidth="1"/>
    <col min="3" max="3" width="8.5703125" style="62" customWidth="1"/>
    <col min="4" max="4" width="1.140625" style="62" hidden="1" customWidth="1"/>
    <col min="5" max="6" width="8.85546875" style="62" hidden="1" customWidth="1"/>
    <col min="7" max="7" width="20.28515625" style="94" customWidth="1"/>
    <col min="8" max="8" width="11.42578125" style="62" bestFit="1" customWidth="1"/>
    <col min="9" max="9" width="10.140625" style="62" bestFit="1" customWidth="1"/>
    <col min="10" max="16384" width="9.140625" style="62"/>
  </cols>
  <sheetData>
    <row r="1" spans="1:987" x14ac:dyDescent="0.25">
      <c r="A1" s="324" t="s">
        <v>415</v>
      </c>
      <c r="B1" s="324"/>
      <c r="C1" s="324"/>
      <c r="D1" s="324"/>
      <c r="E1" s="324"/>
      <c r="F1" s="324"/>
      <c r="G1" s="324"/>
      <c r="H1" s="324"/>
      <c r="I1" s="324"/>
      <c r="J1" s="324"/>
    </row>
    <row r="2" spans="1:987" ht="13.9" x14ac:dyDescent="0.25">
      <c r="A2" s="227"/>
      <c r="B2" s="227"/>
      <c r="C2" s="227"/>
      <c r="D2" s="227"/>
      <c r="E2" s="227"/>
      <c r="F2" s="227"/>
      <c r="G2" s="227"/>
      <c r="H2" s="227"/>
      <c r="I2" s="227"/>
      <c r="J2" s="227"/>
    </row>
    <row r="3" spans="1:987" ht="22.15" customHeight="1" x14ac:dyDescent="0.25">
      <c r="A3" s="336" t="s">
        <v>360</v>
      </c>
      <c r="B3" s="336"/>
      <c r="C3" s="336"/>
      <c r="D3" s="336"/>
      <c r="E3" s="336"/>
      <c r="F3" s="336"/>
      <c r="G3" s="336"/>
      <c r="H3" s="336"/>
      <c r="I3" s="336"/>
      <c r="J3" s="33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  <c r="IW3" s="86"/>
      <c r="IX3" s="86"/>
      <c r="IY3" s="86"/>
      <c r="IZ3" s="86"/>
      <c r="JA3" s="86"/>
      <c r="JB3" s="86"/>
      <c r="JC3" s="86"/>
      <c r="JD3" s="86"/>
      <c r="JE3" s="86"/>
      <c r="JF3" s="86"/>
      <c r="JG3" s="86"/>
      <c r="JH3" s="86"/>
      <c r="JI3" s="86"/>
      <c r="JJ3" s="86"/>
      <c r="JK3" s="86"/>
      <c r="JL3" s="86"/>
      <c r="JM3" s="86"/>
      <c r="JN3" s="86"/>
      <c r="JO3" s="86"/>
      <c r="JP3" s="86"/>
      <c r="JQ3" s="86"/>
      <c r="JR3" s="86"/>
      <c r="JS3" s="86"/>
      <c r="JT3" s="86"/>
      <c r="JU3" s="86"/>
      <c r="JV3" s="86"/>
      <c r="JW3" s="86"/>
      <c r="JX3" s="86"/>
      <c r="JY3" s="86"/>
      <c r="JZ3" s="86"/>
      <c r="KA3" s="86"/>
      <c r="KB3" s="86"/>
      <c r="KC3" s="86"/>
      <c r="KD3" s="86"/>
      <c r="KE3" s="86"/>
      <c r="KF3" s="86"/>
      <c r="KG3" s="86"/>
      <c r="KH3" s="86"/>
      <c r="KI3" s="86"/>
      <c r="KJ3" s="86"/>
      <c r="KK3" s="86"/>
      <c r="KL3" s="86"/>
      <c r="KM3" s="86"/>
      <c r="KN3" s="86"/>
      <c r="KO3" s="86"/>
      <c r="KP3" s="86"/>
      <c r="KQ3" s="86"/>
      <c r="KR3" s="86"/>
      <c r="KS3" s="86"/>
      <c r="KT3" s="86"/>
      <c r="KU3" s="86"/>
      <c r="KV3" s="86"/>
      <c r="KW3" s="86"/>
      <c r="KX3" s="86"/>
      <c r="KY3" s="86"/>
      <c r="KZ3" s="86"/>
      <c r="LA3" s="86"/>
      <c r="LB3" s="86"/>
      <c r="LC3" s="86"/>
      <c r="LD3" s="86"/>
      <c r="LE3" s="86"/>
      <c r="LF3" s="86"/>
      <c r="LG3" s="86"/>
      <c r="LH3" s="86"/>
      <c r="LI3" s="86"/>
      <c r="LJ3" s="86"/>
      <c r="LK3" s="86"/>
      <c r="LL3" s="86"/>
      <c r="LM3" s="86"/>
      <c r="LN3" s="86"/>
      <c r="LO3" s="86"/>
      <c r="LP3" s="86"/>
      <c r="LQ3" s="86"/>
      <c r="LR3" s="86"/>
      <c r="LS3" s="86"/>
      <c r="LT3" s="86"/>
      <c r="LU3" s="86"/>
      <c r="LV3" s="86"/>
      <c r="LW3" s="86"/>
      <c r="LX3" s="86"/>
      <c r="LY3" s="86"/>
      <c r="LZ3" s="86"/>
      <c r="MA3" s="86"/>
      <c r="MB3" s="86"/>
      <c r="MC3" s="86"/>
      <c r="MD3" s="86"/>
      <c r="ME3" s="86"/>
      <c r="MF3" s="86"/>
      <c r="MG3" s="86"/>
      <c r="MH3" s="86"/>
      <c r="MI3" s="86"/>
      <c r="MJ3" s="86"/>
      <c r="MK3" s="86"/>
      <c r="ML3" s="86"/>
      <c r="MM3" s="86"/>
      <c r="MN3" s="86"/>
      <c r="MO3" s="86"/>
      <c r="MP3" s="86"/>
      <c r="MQ3" s="86"/>
      <c r="MR3" s="86"/>
      <c r="MS3" s="86"/>
      <c r="MT3" s="86"/>
      <c r="MU3" s="86"/>
      <c r="MV3" s="86"/>
      <c r="MW3" s="86"/>
      <c r="MX3" s="86"/>
      <c r="MY3" s="86"/>
      <c r="MZ3" s="86"/>
      <c r="NA3" s="86"/>
      <c r="NB3" s="86"/>
      <c r="NC3" s="86"/>
      <c r="ND3" s="86"/>
      <c r="NE3" s="86"/>
      <c r="NF3" s="86"/>
      <c r="NG3" s="86"/>
      <c r="NH3" s="86"/>
      <c r="NI3" s="86"/>
      <c r="NJ3" s="86"/>
      <c r="NK3" s="86"/>
      <c r="NL3" s="86"/>
      <c r="NM3" s="86"/>
      <c r="NN3" s="86"/>
      <c r="NO3" s="86"/>
      <c r="NP3" s="86"/>
      <c r="NQ3" s="86"/>
      <c r="NR3" s="86"/>
      <c r="NS3" s="86"/>
      <c r="NT3" s="86"/>
      <c r="NU3" s="86"/>
      <c r="NV3" s="86"/>
      <c r="NW3" s="86"/>
      <c r="NX3" s="86"/>
      <c r="NY3" s="86"/>
      <c r="NZ3" s="86"/>
      <c r="OA3" s="86"/>
      <c r="OB3" s="86"/>
      <c r="OC3" s="86"/>
      <c r="OD3" s="86"/>
      <c r="OE3" s="86"/>
      <c r="OF3" s="86"/>
      <c r="OG3" s="86"/>
      <c r="OH3" s="86"/>
      <c r="OI3" s="86"/>
      <c r="OJ3" s="86"/>
      <c r="OK3" s="86"/>
      <c r="OL3" s="86"/>
      <c r="OM3" s="86"/>
      <c r="ON3" s="86"/>
      <c r="OO3" s="86"/>
      <c r="OP3" s="86"/>
      <c r="OQ3" s="86"/>
      <c r="OR3" s="86"/>
      <c r="OS3" s="86"/>
      <c r="OT3" s="86"/>
      <c r="OU3" s="86"/>
      <c r="OV3" s="86"/>
      <c r="OW3" s="86"/>
      <c r="OX3" s="86"/>
      <c r="OY3" s="86"/>
      <c r="OZ3" s="86"/>
      <c r="PA3" s="86"/>
      <c r="PB3" s="86"/>
      <c r="PC3" s="86"/>
      <c r="PD3" s="86"/>
      <c r="PE3" s="86"/>
      <c r="PF3" s="86"/>
      <c r="PG3" s="86"/>
      <c r="PH3" s="86"/>
      <c r="PI3" s="86"/>
      <c r="PJ3" s="86"/>
      <c r="PK3" s="86"/>
      <c r="PL3" s="86"/>
      <c r="PM3" s="86"/>
      <c r="PN3" s="86"/>
      <c r="PO3" s="86"/>
      <c r="PP3" s="86"/>
      <c r="PQ3" s="86"/>
      <c r="PR3" s="86"/>
      <c r="PS3" s="86"/>
      <c r="PT3" s="86"/>
      <c r="PU3" s="86"/>
      <c r="PV3" s="86"/>
      <c r="PW3" s="86"/>
      <c r="PX3" s="86"/>
      <c r="PY3" s="86"/>
      <c r="PZ3" s="86"/>
      <c r="QA3" s="86"/>
      <c r="QB3" s="86"/>
      <c r="QC3" s="86"/>
      <c r="QD3" s="86"/>
      <c r="QE3" s="86"/>
      <c r="QF3" s="86"/>
      <c r="QG3" s="86"/>
      <c r="QH3" s="86"/>
      <c r="QI3" s="86"/>
      <c r="QJ3" s="86"/>
      <c r="QK3" s="86"/>
      <c r="QL3" s="86"/>
      <c r="QM3" s="86"/>
      <c r="QN3" s="86"/>
      <c r="QO3" s="86"/>
      <c r="QP3" s="86"/>
      <c r="QQ3" s="86"/>
      <c r="QR3" s="86"/>
      <c r="QS3" s="86"/>
      <c r="QT3" s="86"/>
      <c r="QU3" s="86"/>
      <c r="QV3" s="86"/>
      <c r="QW3" s="86"/>
      <c r="QX3" s="86"/>
      <c r="QY3" s="86"/>
      <c r="QZ3" s="86"/>
      <c r="RA3" s="86"/>
      <c r="RB3" s="86"/>
      <c r="RC3" s="86"/>
      <c r="RD3" s="86"/>
      <c r="RE3" s="86"/>
      <c r="RF3" s="86"/>
      <c r="RG3" s="86"/>
      <c r="RH3" s="86"/>
      <c r="RI3" s="86"/>
      <c r="RJ3" s="86"/>
      <c r="RK3" s="86"/>
      <c r="RL3" s="86"/>
      <c r="RM3" s="86"/>
      <c r="RN3" s="86"/>
      <c r="RO3" s="86"/>
      <c r="RP3" s="86"/>
      <c r="RQ3" s="86"/>
      <c r="RR3" s="86"/>
      <c r="RS3" s="86"/>
      <c r="RT3" s="86"/>
      <c r="RU3" s="86"/>
      <c r="RV3" s="86"/>
      <c r="RW3" s="86"/>
      <c r="RX3" s="86"/>
      <c r="RY3" s="86"/>
      <c r="RZ3" s="86"/>
      <c r="SA3" s="86"/>
      <c r="SB3" s="86"/>
      <c r="SC3" s="86"/>
      <c r="SD3" s="86"/>
      <c r="SE3" s="86"/>
      <c r="SF3" s="86"/>
      <c r="SG3" s="86"/>
      <c r="SH3" s="86"/>
      <c r="SI3" s="86"/>
      <c r="SJ3" s="86"/>
      <c r="SK3" s="86"/>
      <c r="SL3" s="86"/>
      <c r="SM3" s="86"/>
      <c r="SN3" s="86"/>
      <c r="SO3" s="86"/>
      <c r="SP3" s="86"/>
      <c r="SQ3" s="86"/>
      <c r="SR3" s="86"/>
      <c r="SS3" s="86"/>
      <c r="ST3" s="86"/>
      <c r="SU3" s="86"/>
      <c r="SV3" s="86"/>
      <c r="SW3" s="86"/>
      <c r="SX3" s="86"/>
      <c r="SY3" s="86"/>
      <c r="SZ3" s="86"/>
      <c r="TA3" s="86"/>
      <c r="TB3" s="86"/>
      <c r="TC3" s="86"/>
      <c r="TD3" s="86"/>
      <c r="TE3" s="86"/>
      <c r="TF3" s="86"/>
      <c r="TG3" s="86"/>
      <c r="TH3" s="86"/>
      <c r="TI3" s="86"/>
      <c r="TJ3" s="86"/>
      <c r="TK3" s="86"/>
      <c r="TL3" s="86"/>
      <c r="TM3" s="86"/>
      <c r="TN3" s="86"/>
      <c r="TO3" s="86"/>
      <c r="TP3" s="86"/>
      <c r="TQ3" s="86"/>
      <c r="TR3" s="86"/>
      <c r="TS3" s="86"/>
      <c r="TT3" s="86"/>
      <c r="TU3" s="86"/>
      <c r="TV3" s="86"/>
      <c r="TW3" s="86"/>
      <c r="TX3" s="86"/>
      <c r="TY3" s="86"/>
      <c r="TZ3" s="86"/>
      <c r="UA3" s="86"/>
      <c r="UB3" s="86"/>
      <c r="UC3" s="86"/>
      <c r="UD3" s="86"/>
      <c r="UE3" s="86"/>
      <c r="UF3" s="86"/>
      <c r="UG3" s="86"/>
      <c r="UH3" s="86"/>
      <c r="UI3" s="86"/>
      <c r="UJ3" s="86"/>
      <c r="UK3" s="86"/>
      <c r="UL3" s="86"/>
      <c r="UM3" s="86"/>
      <c r="UN3" s="86"/>
      <c r="UO3" s="86"/>
      <c r="UP3" s="86"/>
      <c r="UQ3" s="86"/>
      <c r="UR3" s="86"/>
      <c r="US3" s="86"/>
      <c r="UT3" s="86"/>
      <c r="UU3" s="86"/>
      <c r="UV3" s="86"/>
      <c r="UW3" s="86"/>
      <c r="UX3" s="86"/>
      <c r="UY3" s="86"/>
      <c r="UZ3" s="86"/>
      <c r="VA3" s="86"/>
      <c r="VB3" s="86"/>
      <c r="VC3" s="86"/>
      <c r="VD3" s="86"/>
      <c r="VE3" s="86"/>
      <c r="VF3" s="86"/>
      <c r="VG3" s="86"/>
      <c r="VH3" s="86"/>
      <c r="VI3" s="86"/>
      <c r="VJ3" s="86"/>
      <c r="VK3" s="86"/>
      <c r="VL3" s="86"/>
      <c r="VM3" s="86"/>
      <c r="VN3" s="86"/>
      <c r="VO3" s="86"/>
      <c r="VP3" s="86"/>
      <c r="VQ3" s="86"/>
      <c r="VR3" s="86"/>
      <c r="VS3" s="86"/>
      <c r="VT3" s="86"/>
      <c r="VU3" s="86"/>
      <c r="VV3" s="86"/>
      <c r="VW3" s="86"/>
      <c r="VX3" s="86"/>
      <c r="VY3" s="86"/>
      <c r="VZ3" s="86"/>
      <c r="WA3" s="86"/>
      <c r="WB3" s="86"/>
      <c r="WC3" s="86"/>
      <c r="WD3" s="86"/>
      <c r="WE3" s="86"/>
      <c r="WF3" s="86"/>
      <c r="WG3" s="86"/>
      <c r="WH3" s="86"/>
      <c r="WI3" s="86"/>
      <c r="WJ3" s="86"/>
      <c r="WK3" s="86"/>
      <c r="WL3" s="86"/>
      <c r="WM3" s="86"/>
      <c r="WN3" s="86"/>
      <c r="WO3" s="86"/>
      <c r="WP3" s="86"/>
      <c r="WQ3" s="86"/>
      <c r="WR3" s="86"/>
      <c r="WS3" s="86"/>
      <c r="WT3" s="86"/>
      <c r="WU3" s="86"/>
      <c r="WV3" s="86"/>
      <c r="WW3" s="86"/>
      <c r="WX3" s="86"/>
      <c r="WY3" s="86"/>
      <c r="WZ3" s="86"/>
      <c r="XA3" s="86"/>
      <c r="XB3" s="86"/>
      <c r="XC3" s="86"/>
      <c r="XD3" s="86"/>
      <c r="XE3" s="86"/>
      <c r="XF3" s="86"/>
      <c r="XG3" s="86"/>
      <c r="XH3" s="86"/>
      <c r="XI3" s="86"/>
      <c r="XJ3" s="86"/>
      <c r="XK3" s="86"/>
      <c r="XL3" s="86"/>
      <c r="XM3" s="86"/>
      <c r="XN3" s="86"/>
      <c r="XO3" s="86"/>
      <c r="XP3" s="86"/>
      <c r="XQ3" s="86"/>
      <c r="XR3" s="86"/>
      <c r="XS3" s="86"/>
      <c r="XT3" s="86"/>
      <c r="XU3" s="86"/>
      <c r="XV3" s="86"/>
      <c r="XW3" s="86"/>
      <c r="XX3" s="86"/>
      <c r="XY3" s="86"/>
      <c r="XZ3" s="86"/>
      <c r="YA3" s="86"/>
      <c r="YB3" s="86"/>
      <c r="YC3" s="86"/>
      <c r="YD3" s="86"/>
      <c r="YE3" s="86"/>
      <c r="YF3" s="86"/>
      <c r="YG3" s="86"/>
      <c r="YH3" s="86"/>
      <c r="YI3" s="86"/>
      <c r="YJ3" s="86"/>
      <c r="YK3" s="86"/>
      <c r="YL3" s="86"/>
      <c r="YM3" s="86"/>
      <c r="YN3" s="86"/>
      <c r="YO3" s="86"/>
      <c r="YP3" s="86"/>
      <c r="YQ3" s="86"/>
      <c r="YR3" s="86"/>
      <c r="YS3" s="86"/>
      <c r="YT3" s="86"/>
      <c r="YU3" s="86"/>
      <c r="YV3" s="86"/>
      <c r="YW3" s="86"/>
      <c r="YX3" s="86"/>
      <c r="YY3" s="86"/>
      <c r="YZ3" s="86"/>
      <c r="ZA3" s="86"/>
      <c r="ZB3" s="86"/>
      <c r="ZC3" s="86"/>
      <c r="ZD3" s="86"/>
      <c r="ZE3" s="86"/>
      <c r="ZF3" s="86"/>
      <c r="ZG3" s="86"/>
      <c r="ZH3" s="86"/>
      <c r="ZI3" s="86"/>
      <c r="ZJ3" s="86"/>
      <c r="ZK3" s="86"/>
      <c r="ZL3" s="86"/>
      <c r="ZM3" s="86"/>
      <c r="ZN3" s="86"/>
      <c r="ZO3" s="86"/>
      <c r="ZP3" s="86"/>
      <c r="ZQ3" s="86"/>
      <c r="ZR3" s="86"/>
      <c r="ZS3" s="86"/>
      <c r="ZT3" s="86"/>
      <c r="ZU3" s="86"/>
      <c r="ZV3" s="86"/>
      <c r="ZW3" s="86"/>
      <c r="ZX3" s="86"/>
      <c r="ZY3" s="86"/>
      <c r="ZZ3" s="86"/>
      <c r="AAA3" s="86"/>
      <c r="AAB3" s="86"/>
      <c r="AAC3" s="86"/>
      <c r="AAD3" s="86"/>
      <c r="AAE3" s="86"/>
      <c r="AAF3" s="86"/>
      <c r="AAG3" s="86"/>
      <c r="AAH3" s="86"/>
      <c r="AAI3" s="86"/>
      <c r="AAJ3" s="86"/>
      <c r="AAK3" s="86"/>
      <c r="AAL3" s="86"/>
      <c r="AAM3" s="86"/>
      <c r="AAN3" s="86"/>
      <c r="AAO3" s="86"/>
      <c r="AAP3" s="86"/>
      <c r="AAQ3" s="86"/>
      <c r="AAR3" s="86"/>
      <c r="AAS3" s="86"/>
      <c r="AAT3" s="86"/>
      <c r="AAU3" s="86"/>
      <c r="AAV3" s="86"/>
      <c r="AAW3" s="86"/>
      <c r="AAX3" s="86"/>
      <c r="AAY3" s="86"/>
      <c r="AAZ3" s="86"/>
      <c r="ABA3" s="86"/>
      <c r="ABB3" s="86"/>
      <c r="ABC3" s="86"/>
      <c r="ABD3" s="86"/>
      <c r="ABE3" s="86"/>
      <c r="ABF3" s="86"/>
      <c r="ABG3" s="86"/>
      <c r="ABH3" s="86"/>
      <c r="ABI3" s="86"/>
      <c r="ABJ3" s="86"/>
      <c r="ABK3" s="86"/>
      <c r="ABL3" s="86"/>
      <c r="ABM3" s="86"/>
      <c r="ABN3" s="86"/>
      <c r="ABO3" s="86"/>
      <c r="ABP3" s="86"/>
      <c r="ABQ3" s="86"/>
      <c r="ABR3" s="86"/>
      <c r="ABS3" s="86"/>
      <c r="ABT3" s="86"/>
      <c r="ABU3" s="86"/>
      <c r="ABV3" s="86"/>
      <c r="ABW3" s="86"/>
      <c r="ABX3" s="86"/>
      <c r="ABY3" s="86"/>
      <c r="ABZ3" s="86"/>
      <c r="ACA3" s="86"/>
      <c r="ACB3" s="86"/>
      <c r="ACC3" s="86"/>
      <c r="ACD3" s="86"/>
      <c r="ACE3" s="86"/>
      <c r="ACF3" s="86"/>
      <c r="ACG3" s="86"/>
      <c r="ACH3" s="86"/>
      <c r="ACI3" s="86"/>
      <c r="ACJ3" s="86"/>
      <c r="ACK3" s="86"/>
      <c r="ACL3" s="86"/>
      <c r="ACM3" s="86"/>
      <c r="ACN3" s="86"/>
      <c r="ACO3" s="86"/>
      <c r="ACP3" s="86"/>
      <c r="ACQ3" s="86"/>
      <c r="ACR3" s="86"/>
      <c r="ACS3" s="86"/>
      <c r="ACT3" s="86"/>
      <c r="ACU3" s="86"/>
      <c r="ACV3" s="86"/>
      <c r="ACW3" s="86"/>
      <c r="ACX3" s="86"/>
      <c r="ACY3" s="86"/>
      <c r="ACZ3" s="86"/>
      <c r="ADA3" s="86"/>
      <c r="ADB3" s="86"/>
      <c r="ADC3" s="86"/>
      <c r="ADD3" s="86"/>
      <c r="ADE3" s="86"/>
      <c r="ADF3" s="86"/>
      <c r="ADG3" s="86"/>
      <c r="ADH3" s="86"/>
      <c r="ADI3" s="86"/>
      <c r="ADJ3" s="86"/>
      <c r="ADK3" s="86"/>
      <c r="ADL3" s="86"/>
      <c r="ADM3" s="86"/>
      <c r="ADN3" s="86"/>
      <c r="ADO3" s="86"/>
      <c r="ADP3" s="86"/>
      <c r="ADQ3" s="86"/>
      <c r="ADR3" s="86"/>
      <c r="ADS3" s="86"/>
      <c r="ADT3" s="86"/>
      <c r="ADU3" s="86"/>
      <c r="ADV3" s="86"/>
      <c r="ADW3" s="86"/>
      <c r="ADX3" s="86"/>
      <c r="ADY3" s="86"/>
      <c r="ADZ3" s="86"/>
      <c r="AEA3" s="86"/>
      <c r="AEB3" s="86"/>
      <c r="AEC3" s="86"/>
      <c r="AED3" s="86"/>
      <c r="AEE3" s="86"/>
      <c r="AEF3" s="86"/>
      <c r="AEG3" s="86"/>
      <c r="AEH3" s="86"/>
      <c r="AEI3" s="86"/>
      <c r="AEJ3" s="86"/>
      <c r="AEK3" s="86"/>
      <c r="AEL3" s="86"/>
      <c r="AEM3" s="86"/>
      <c r="AEN3" s="86"/>
      <c r="AEO3" s="86"/>
      <c r="AEP3" s="86"/>
      <c r="AEQ3" s="86"/>
      <c r="AER3" s="86"/>
      <c r="AES3" s="86"/>
      <c r="AET3" s="86"/>
      <c r="AEU3" s="86"/>
      <c r="AEV3" s="86"/>
      <c r="AEW3" s="86"/>
      <c r="AEX3" s="86"/>
      <c r="AEY3" s="86"/>
      <c r="AEZ3" s="86"/>
      <c r="AFA3" s="86"/>
      <c r="AFB3" s="86"/>
      <c r="AFC3" s="86"/>
      <c r="AFD3" s="86"/>
      <c r="AFE3" s="86"/>
      <c r="AFF3" s="86"/>
      <c r="AFG3" s="86"/>
      <c r="AFH3" s="86"/>
      <c r="AFI3" s="86"/>
      <c r="AFJ3" s="86"/>
      <c r="AFK3" s="86"/>
      <c r="AFL3" s="86"/>
      <c r="AFM3" s="86"/>
      <c r="AFN3" s="86"/>
      <c r="AFO3" s="86"/>
      <c r="AFP3" s="86"/>
      <c r="AFQ3" s="86"/>
      <c r="AFR3" s="86"/>
      <c r="AFS3" s="86"/>
      <c r="AFT3" s="86"/>
      <c r="AFU3" s="86"/>
      <c r="AFV3" s="86"/>
      <c r="AFW3" s="86"/>
      <c r="AFX3" s="86"/>
      <c r="AFY3" s="86"/>
      <c r="AFZ3" s="86"/>
      <c r="AGA3" s="86"/>
      <c r="AGB3" s="86"/>
      <c r="AGC3" s="86"/>
      <c r="AGD3" s="86"/>
      <c r="AGE3" s="86"/>
      <c r="AGF3" s="86"/>
      <c r="AGG3" s="86"/>
      <c r="AGH3" s="86"/>
      <c r="AGI3" s="86"/>
      <c r="AGJ3" s="86"/>
      <c r="AGK3" s="86"/>
      <c r="AGL3" s="86"/>
      <c r="AGM3" s="86"/>
      <c r="AGN3" s="86"/>
      <c r="AGO3" s="86"/>
      <c r="AGP3" s="86"/>
      <c r="AGQ3" s="86"/>
      <c r="AGR3" s="86"/>
      <c r="AGS3" s="86"/>
      <c r="AGT3" s="86"/>
      <c r="AGU3" s="86"/>
      <c r="AGV3" s="86"/>
      <c r="AGW3" s="86"/>
      <c r="AGX3" s="86"/>
      <c r="AGY3" s="86"/>
      <c r="AGZ3" s="86"/>
      <c r="AHA3" s="86"/>
      <c r="AHB3" s="86"/>
      <c r="AHC3" s="86"/>
      <c r="AHD3" s="86"/>
      <c r="AHE3" s="86"/>
      <c r="AHF3" s="86"/>
      <c r="AHG3" s="86"/>
      <c r="AHH3" s="86"/>
      <c r="AHI3" s="86"/>
      <c r="AHJ3" s="86"/>
      <c r="AHK3" s="86"/>
      <c r="AHL3" s="86"/>
      <c r="AHM3" s="86"/>
      <c r="AHN3" s="86"/>
      <c r="AHO3" s="86"/>
      <c r="AHP3" s="86"/>
      <c r="AHQ3" s="86"/>
      <c r="AHR3" s="86"/>
      <c r="AHS3" s="86"/>
      <c r="AHT3" s="86"/>
      <c r="AHU3" s="86"/>
      <c r="AHV3" s="86"/>
      <c r="AHW3" s="86"/>
      <c r="AHX3" s="86"/>
      <c r="AHY3" s="86"/>
      <c r="AHZ3" s="86"/>
      <c r="AIA3" s="86"/>
      <c r="AIB3" s="86"/>
      <c r="AIC3" s="86"/>
      <c r="AID3" s="86"/>
      <c r="AIE3" s="86"/>
      <c r="AIF3" s="86"/>
      <c r="AIG3" s="86"/>
      <c r="AIH3" s="86"/>
      <c r="AII3" s="86"/>
      <c r="AIJ3" s="86"/>
      <c r="AIK3" s="86"/>
      <c r="AIL3" s="86"/>
      <c r="AIM3" s="86"/>
      <c r="AIN3" s="86"/>
      <c r="AIO3" s="86"/>
      <c r="AIP3" s="86"/>
      <c r="AIQ3" s="86"/>
      <c r="AIR3" s="86"/>
      <c r="AIS3" s="86"/>
      <c r="AIT3" s="86"/>
      <c r="AIU3" s="86"/>
      <c r="AIV3" s="86"/>
      <c r="AIW3" s="86"/>
      <c r="AIX3" s="86"/>
      <c r="AIY3" s="86"/>
      <c r="AIZ3" s="86"/>
      <c r="AJA3" s="86"/>
      <c r="AJB3" s="86"/>
      <c r="AJC3" s="86"/>
      <c r="AJD3" s="86"/>
      <c r="AJE3" s="86"/>
      <c r="AJF3" s="86"/>
      <c r="AJG3" s="86"/>
      <c r="AJH3" s="86"/>
      <c r="AJI3" s="86"/>
      <c r="AJJ3" s="86"/>
      <c r="AJK3" s="86"/>
      <c r="AJL3" s="86"/>
      <c r="AJM3" s="86"/>
      <c r="AJN3" s="86"/>
      <c r="AJO3" s="86"/>
      <c r="AJP3" s="86"/>
      <c r="AJQ3" s="86"/>
      <c r="AJR3" s="86"/>
      <c r="AJS3" s="86"/>
      <c r="AJT3" s="86"/>
      <c r="AJU3" s="86"/>
      <c r="AJV3" s="86"/>
      <c r="AJW3" s="86"/>
      <c r="AJX3" s="86"/>
      <c r="AJY3" s="86"/>
      <c r="AJZ3" s="86"/>
      <c r="AKA3" s="86"/>
      <c r="AKB3" s="86"/>
      <c r="AKC3" s="86"/>
      <c r="AKD3" s="86"/>
      <c r="AKE3" s="86"/>
      <c r="AKF3" s="86"/>
      <c r="AKG3" s="86"/>
      <c r="AKH3" s="86"/>
      <c r="AKI3" s="86"/>
      <c r="AKJ3" s="86"/>
      <c r="AKK3" s="86"/>
      <c r="AKL3" s="86"/>
      <c r="AKM3" s="86"/>
      <c r="AKN3" s="86"/>
      <c r="AKO3" s="86"/>
      <c r="AKP3" s="86"/>
      <c r="AKQ3" s="86"/>
      <c r="AKR3" s="86"/>
      <c r="AKS3" s="86"/>
      <c r="AKT3" s="86"/>
      <c r="AKU3" s="86"/>
      <c r="AKV3" s="86"/>
      <c r="AKW3" s="86"/>
      <c r="AKX3" s="86"/>
      <c r="AKY3" s="86"/>
    </row>
    <row r="4" spans="1:987" ht="22.15" customHeight="1" x14ac:dyDescent="0.25">
      <c r="A4" s="340" t="s">
        <v>245</v>
      </c>
      <c r="B4" s="337"/>
      <c r="C4" s="337"/>
      <c r="D4" s="337"/>
      <c r="E4" s="337"/>
      <c r="F4" s="337"/>
      <c r="G4" s="337"/>
      <c r="H4" s="337"/>
      <c r="I4" s="337"/>
      <c r="J4" s="337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  <c r="IW4" s="86"/>
      <c r="IX4" s="86"/>
      <c r="IY4" s="86"/>
      <c r="IZ4" s="86"/>
      <c r="JA4" s="86"/>
      <c r="JB4" s="86"/>
      <c r="JC4" s="86"/>
      <c r="JD4" s="86"/>
      <c r="JE4" s="86"/>
      <c r="JF4" s="86"/>
      <c r="JG4" s="86"/>
      <c r="JH4" s="86"/>
      <c r="JI4" s="86"/>
      <c r="JJ4" s="86"/>
      <c r="JK4" s="86"/>
      <c r="JL4" s="86"/>
      <c r="JM4" s="86"/>
      <c r="JN4" s="86"/>
      <c r="JO4" s="86"/>
      <c r="JP4" s="86"/>
      <c r="JQ4" s="86"/>
      <c r="JR4" s="86"/>
      <c r="JS4" s="86"/>
      <c r="JT4" s="86"/>
      <c r="JU4" s="86"/>
      <c r="JV4" s="86"/>
      <c r="JW4" s="86"/>
      <c r="JX4" s="86"/>
      <c r="JY4" s="86"/>
      <c r="JZ4" s="86"/>
      <c r="KA4" s="86"/>
      <c r="KB4" s="86"/>
      <c r="KC4" s="86"/>
      <c r="KD4" s="86"/>
      <c r="KE4" s="86"/>
      <c r="KF4" s="86"/>
      <c r="KG4" s="86"/>
      <c r="KH4" s="86"/>
      <c r="KI4" s="86"/>
      <c r="KJ4" s="86"/>
      <c r="KK4" s="86"/>
      <c r="KL4" s="86"/>
      <c r="KM4" s="86"/>
      <c r="KN4" s="86"/>
      <c r="KO4" s="86"/>
      <c r="KP4" s="86"/>
      <c r="KQ4" s="86"/>
      <c r="KR4" s="86"/>
      <c r="KS4" s="86"/>
      <c r="KT4" s="86"/>
      <c r="KU4" s="86"/>
      <c r="KV4" s="86"/>
      <c r="KW4" s="86"/>
      <c r="KX4" s="86"/>
      <c r="KY4" s="86"/>
      <c r="KZ4" s="86"/>
      <c r="LA4" s="86"/>
      <c r="LB4" s="86"/>
      <c r="LC4" s="86"/>
      <c r="LD4" s="86"/>
      <c r="LE4" s="86"/>
      <c r="LF4" s="86"/>
      <c r="LG4" s="86"/>
      <c r="LH4" s="86"/>
      <c r="LI4" s="86"/>
      <c r="LJ4" s="86"/>
      <c r="LK4" s="86"/>
      <c r="LL4" s="86"/>
      <c r="LM4" s="86"/>
      <c r="LN4" s="86"/>
      <c r="LO4" s="86"/>
      <c r="LP4" s="86"/>
      <c r="LQ4" s="86"/>
      <c r="LR4" s="86"/>
      <c r="LS4" s="86"/>
      <c r="LT4" s="86"/>
      <c r="LU4" s="86"/>
      <c r="LV4" s="86"/>
      <c r="LW4" s="86"/>
      <c r="LX4" s="86"/>
      <c r="LY4" s="86"/>
      <c r="LZ4" s="86"/>
      <c r="MA4" s="86"/>
      <c r="MB4" s="86"/>
      <c r="MC4" s="86"/>
      <c r="MD4" s="86"/>
      <c r="ME4" s="86"/>
      <c r="MF4" s="86"/>
      <c r="MG4" s="86"/>
      <c r="MH4" s="86"/>
      <c r="MI4" s="86"/>
      <c r="MJ4" s="86"/>
      <c r="MK4" s="86"/>
      <c r="ML4" s="86"/>
      <c r="MM4" s="86"/>
      <c r="MN4" s="86"/>
      <c r="MO4" s="86"/>
      <c r="MP4" s="86"/>
      <c r="MQ4" s="86"/>
      <c r="MR4" s="86"/>
      <c r="MS4" s="86"/>
      <c r="MT4" s="86"/>
      <c r="MU4" s="86"/>
      <c r="MV4" s="86"/>
      <c r="MW4" s="86"/>
      <c r="MX4" s="86"/>
      <c r="MY4" s="86"/>
      <c r="MZ4" s="86"/>
      <c r="NA4" s="86"/>
      <c r="NB4" s="86"/>
      <c r="NC4" s="86"/>
      <c r="ND4" s="86"/>
      <c r="NE4" s="86"/>
      <c r="NF4" s="86"/>
      <c r="NG4" s="86"/>
      <c r="NH4" s="86"/>
      <c r="NI4" s="86"/>
      <c r="NJ4" s="86"/>
      <c r="NK4" s="86"/>
      <c r="NL4" s="86"/>
      <c r="NM4" s="86"/>
      <c r="NN4" s="86"/>
      <c r="NO4" s="86"/>
      <c r="NP4" s="86"/>
      <c r="NQ4" s="86"/>
      <c r="NR4" s="86"/>
      <c r="NS4" s="86"/>
      <c r="NT4" s="86"/>
      <c r="NU4" s="86"/>
      <c r="NV4" s="86"/>
      <c r="NW4" s="86"/>
      <c r="NX4" s="86"/>
      <c r="NY4" s="86"/>
      <c r="NZ4" s="86"/>
      <c r="OA4" s="86"/>
      <c r="OB4" s="86"/>
      <c r="OC4" s="86"/>
      <c r="OD4" s="86"/>
      <c r="OE4" s="86"/>
      <c r="OF4" s="86"/>
      <c r="OG4" s="86"/>
      <c r="OH4" s="86"/>
      <c r="OI4" s="86"/>
      <c r="OJ4" s="86"/>
      <c r="OK4" s="86"/>
      <c r="OL4" s="86"/>
      <c r="OM4" s="86"/>
      <c r="ON4" s="86"/>
      <c r="OO4" s="86"/>
      <c r="OP4" s="86"/>
      <c r="OQ4" s="86"/>
      <c r="OR4" s="86"/>
      <c r="OS4" s="86"/>
      <c r="OT4" s="86"/>
      <c r="OU4" s="86"/>
      <c r="OV4" s="86"/>
      <c r="OW4" s="86"/>
      <c r="OX4" s="86"/>
      <c r="OY4" s="86"/>
      <c r="OZ4" s="86"/>
      <c r="PA4" s="86"/>
      <c r="PB4" s="86"/>
      <c r="PC4" s="86"/>
      <c r="PD4" s="86"/>
      <c r="PE4" s="86"/>
      <c r="PF4" s="86"/>
      <c r="PG4" s="86"/>
      <c r="PH4" s="86"/>
      <c r="PI4" s="86"/>
      <c r="PJ4" s="86"/>
      <c r="PK4" s="86"/>
      <c r="PL4" s="86"/>
      <c r="PM4" s="86"/>
      <c r="PN4" s="86"/>
      <c r="PO4" s="86"/>
      <c r="PP4" s="86"/>
      <c r="PQ4" s="86"/>
      <c r="PR4" s="86"/>
      <c r="PS4" s="86"/>
      <c r="PT4" s="86"/>
      <c r="PU4" s="86"/>
      <c r="PV4" s="86"/>
      <c r="PW4" s="86"/>
      <c r="PX4" s="86"/>
      <c r="PY4" s="86"/>
      <c r="PZ4" s="86"/>
      <c r="QA4" s="86"/>
      <c r="QB4" s="86"/>
      <c r="QC4" s="86"/>
      <c r="QD4" s="86"/>
      <c r="QE4" s="86"/>
      <c r="QF4" s="86"/>
      <c r="QG4" s="86"/>
      <c r="QH4" s="86"/>
      <c r="QI4" s="86"/>
      <c r="QJ4" s="86"/>
      <c r="QK4" s="86"/>
      <c r="QL4" s="86"/>
      <c r="QM4" s="86"/>
      <c r="QN4" s="86"/>
      <c r="QO4" s="86"/>
      <c r="QP4" s="86"/>
      <c r="QQ4" s="86"/>
      <c r="QR4" s="86"/>
      <c r="QS4" s="86"/>
      <c r="QT4" s="86"/>
      <c r="QU4" s="86"/>
      <c r="QV4" s="86"/>
      <c r="QW4" s="86"/>
      <c r="QX4" s="86"/>
      <c r="QY4" s="86"/>
      <c r="QZ4" s="86"/>
      <c r="RA4" s="86"/>
      <c r="RB4" s="86"/>
      <c r="RC4" s="86"/>
      <c r="RD4" s="86"/>
      <c r="RE4" s="86"/>
      <c r="RF4" s="86"/>
      <c r="RG4" s="86"/>
      <c r="RH4" s="86"/>
      <c r="RI4" s="86"/>
      <c r="RJ4" s="86"/>
      <c r="RK4" s="86"/>
      <c r="RL4" s="86"/>
      <c r="RM4" s="86"/>
      <c r="RN4" s="86"/>
      <c r="RO4" s="86"/>
      <c r="RP4" s="86"/>
      <c r="RQ4" s="86"/>
      <c r="RR4" s="86"/>
      <c r="RS4" s="86"/>
      <c r="RT4" s="86"/>
      <c r="RU4" s="86"/>
      <c r="RV4" s="86"/>
      <c r="RW4" s="86"/>
      <c r="RX4" s="86"/>
      <c r="RY4" s="86"/>
      <c r="RZ4" s="86"/>
      <c r="SA4" s="86"/>
      <c r="SB4" s="86"/>
      <c r="SC4" s="86"/>
      <c r="SD4" s="86"/>
      <c r="SE4" s="86"/>
      <c r="SF4" s="86"/>
      <c r="SG4" s="86"/>
      <c r="SH4" s="86"/>
      <c r="SI4" s="86"/>
      <c r="SJ4" s="86"/>
      <c r="SK4" s="86"/>
      <c r="SL4" s="86"/>
      <c r="SM4" s="86"/>
      <c r="SN4" s="86"/>
      <c r="SO4" s="86"/>
      <c r="SP4" s="86"/>
      <c r="SQ4" s="86"/>
      <c r="SR4" s="86"/>
      <c r="SS4" s="86"/>
      <c r="ST4" s="86"/>
      <c r="SU4" s="86"/>
      <c r="SV4" s="86"/>
      <c r="SW4" s="86"/>
      <c r="SX4" s="86"/>
      <c r="SY4" s="86"/>
      <c r="SZ4" s="86"/>
      <c r="TA4" s="86"/>
      <c r="TB4" s="86"/>
      <c r="TC4" s="86"/>
      <c r="TD4" s="86"/>
      <c r="TE4" s="86"/>
      <c r="TF4" s="86"/>
      <c r="TG4" s="86"/>
      <c r="TH4" s="86"/>
      <c r="TI4" s="86"/>
      <c r="TJ4" s="86"/>
      <c r="TK4" s="86"/>
      <c r="TL4" s="86"/>
      <c r="TM4" s="86"/>
      <c r="TN4" s="86"/>
      <c r="TO4" s="86"/>
      <c r="TP4" s="86"/>
      <c r="TQ4" s="86"/>
      <c r="TR4" s="86"/>
      <c r="TS4" s="86"/>
      <c r="TT4" s="86"/>
      <c r="TU4" s="86"/>
      <c r="TV4" s="86"/>
      <c r="TW4" s="86"/>
      <c r="TX4" s="86"/>
      <c r="TY4" s="86"/>
      <c r="TZ4" s="86"/>
      <c r="UA4" s="86"/>
      <c r="UB4" s="86"/>
      <c r="UC4" s="86"/>
      <c r="UD4" s="86"/>
      <c r="UE4" s="86"/>
      <c r="UF4" s="86"/>
      <c r="UG4" s="86"/>
      <c r="UH4" s="86"/>
      <c r="UI4" s="86"/>
      <c r="UJ4" s="86"/>
      <c r="UK4" s="86"/>
      <c r="UL4" s="86"/>
      <c r="UM4" s="86"/>
      <c r="UN4" s="86"/>
      <c r="UO4" s="86"/>
      <c r="UP4" s="86"/>
      <c r="UQ4" s="86"/>
      <c r="UR4" s="86"/>
      <c r="US4" s="86"/>
      <c r="UT4" s="86"/>
      <c r="UU4" s="86"/>
      <c r="UV4" s="86"/>
      <c r="UW4" s="86"/>
      <c r="UX4" s="86"/>
      <c r="UY4" s="86"/>
      <c r="UZ4" s="86"/>
      <c r="VA4" s="86"/>
      <c r="VB4" s="86"/>
      <c r="VC4" s="86"/>
      <c r="VD4" s="86"/>
      <c r="VE4" s="86"/>
      <c r="VF4" s="86"/>
      <c r="VG4" s="86"/>
      <c r="VH4" s="86"/>
      <c r="VI4" s="86"/>
      <c r="VJ4" s="86"/>
      <c r="VK4" s="86"/>
      <c r="VL4" s="86"/>
      <c r="VM4" s="86"/>
      <c r="VN4" s="86"/>
      <c r="VO4" s="86"/>
      <c r="VP4" s="86"/>
      <c r="VQ4" s="86"/>
      <c r="VR4" s="86"/>
      <c r="VS4" s="86"/>
      <c r="VT4" s="86"/>
      <c r="VU4" s="86"/>
      <c r="VV4" s="86"/>
      <c r="VW4" s="86"/>
      <c r="VX4" s="86"/>
      <c r="VY4" s="86"/>
      <c r="VZ4" s="86"/>
      <c r="WA4" s="86"/>
      <c r="WB4" s="86"/>
      <c r="WC4" s="86"/>
      <c r="WD4" s="86"/>
      <c r="WE4" s="86"/>
      <c r="WF4" s="86"/>
      <c r="WG4" s="86"/>
      <c r="WH4" s="86"/>
      <c r="WI4" s="86"/>
      <c r="WJ4" s="86"/>
      <c r="WK4" s="86"/>
      <c r="WL4" s="86"/>
      <c r="WM4" s="86"/>
      <c r="WN4" s="86"/>
      <c r="WO4" s="86"/>
      <c r="WP4" s="86"/>
      <c r="WQ4" s="86"/>
      <c r="WR4" s="86"/>
      <c r="WS4" s="86"/>
      <c r="WT4" s="86"/>
      <c r="WU4" s="86"/>
      <c r="WV4" s="86"/>
      <c r="WW4" s="86"/>
      <c r="WX4" s="86"/>
      <c r="WY4" s="86"/>
      <c r="WZ4" s="86"/>
      <c r="XA4" s="86"/>
      <c r="XB4" s="86"/>
      <c r="XC4" s="86"/>
      <c r="XD4" s="86"/>
      <c r="XE4" s="86"/>
      <c r="XF4" s="86"/>
      <c r="XG4" s="86"/>
      <c r="XH4" s="86"/>
      <c r="XI4" s="86"/>
      <c r="XJ4" s="86"/>
      <c r="XK4" s="86"/>
      <c r="XL4" s="86"/>
      <c r="XM4" s="86"/>
      <c r="XN4" s="86"/>
      <c r="XO4" s="86"/>
      <c r="XP4" s="86"/>
      <c r="XQ4" s="86"/>
      <c r="XR4" s="86"/>
      <c r="XS4" s="86"/>
      <c r="XT4" s="86"/>
      <c r="XU4" s="86"/>
      <c r="XV4" s="86"/>
      <c r="XW4" s="86"/>
      <c r="XX4" s="86"/>
      <c r="XY4" s="86"/>
      <c r="XZ4" s="86"/>
      <c r="YA4" s="86"/>
      <c r="YB4" s="86"/>
      <c r="YC4" s="86"/>
      <c r="YD4" s="86"/>
      <c r="YE4" s="86"/>
      <c r="YF4" s="86"/>
      <c r="YG4" s="86"/>
      <c r="YH4" s="86"/>
      <c r="YI4" s="86"/>
      <c r="YJ4" s="86"/>
      <c r="YK4" s="86"/>
      <c r="YL4" s="86"/>
      <c r="YM4" s="86"/>
      <c r="YN4" s="86"/>
      <c r="YO4" s="86"/>
      <c r="YP4" s="86"/>
      <c r="YQ4" s="86"/>
      <c r="YR4" s="86"/>
      <c r="YS4" s="86"/>
      <c r="YT4" s="86"/>
      <c r="YU4" s="86"/>
      <c r="YV4" s="86"/>
      <c r="YW4" s="86"/>
      <c r="YX4" s="86"/>
      <c r="YY4" s="86"/>
      <c r="YZ4" s="86"/>
      <c r="ZA4" s="86"/>
      <c r="ZB4" s="86"/>
      <c r="ZC4" s="86"/>
      <c r="ZD4" s="86"/>
      <c r="ZE4" s="86"/>
      <c r="ZF4" s="86"/>
      <c r="ZG4" s="86"/>
      <c r="ZH4" s="86"/>
      <c r="ZI4" s="86"/>
      <c r="ZJ4" s="86"/>
      <c r="ZK4" s="86"/>
      <c r="ZL4" s="86"/>
      <c r="ZM4" s="86"/>
      <c r="ZN4" s="86"/>
      <c r="ZO4" s="86"/>
      <c r="ZP4" s="86"/>
      <c r="ZQ4" s="86"/>
      <c r="ZR4" s="86"/>
      <c r="ZS4" s="86"/>
      <c r="ZT4" s="86"/>
      <c r="ZU4" s="86"/>
      <c r="ZV4" s="86"/>
      <c r="ZW4" s="86"/>
      <c r="ZX4" s="86"/>
      <c r="ZY4" s="86"/>
      <c r="ZZ4" s="86"/>
      <c r="AAA4" s="86"/>
      <c r="AAB4" s="86"/>
      <c r="AAC4" s="86"/>
      <c r="AAD4" s="86"/>
      <c r="AAE4" s="86"/>
      <c r="AAF4" s="86"/>
      <c r="AAG4" s="86"/>
      <c r="AAH4" s="86"/>
      <c r="AAI4" s="86"/>
      <c r="AAJ4" s="86"/>
      <c r="AAK4" s="86"/>
      <c r="AAL4" s="86"/>
      <c r="AAM4" s="86"/>
      <c r="AAN4" s="86"/>
      <c r="AAO4" s="86"/>
      <c r="AAP4" s="86"/>
      <c r="AAQ4" s="86"/>
      <c r="AAR4" s="86"/>
      <c r="AAS4" s="86"/>
      <c r="AAT4" s="86"/>
      <c r="AAU4" s="86"/>
      <c r="AAV4" s="86"/>
      <c r="AAW4" s="86"/>
      <c r="AAX4" s="86"/>
      <c r="AAY4" s="86"/>
      <c r="AAZ4" s="86"/>
      <c r="ABA4" s="86"/>
      <c r="ABB4" s="86"/>
      <c r="ABC4" s="86"/>
      <c r="ABD4" s="86"/>
      <c r="ABE4" s="86"/>
      <c r="ABF4" s="86"/>
      <c r="ABG4" s="86"/>
      <c r="ABH4" s="86"/>
      <c r="ABI4" s="86"/>
      <c r="ABJ4" s="86"/>
      <c r="ABK4" s="86"/>
      <c r="ABL4" s="86"/>
      <c r="ABM4" s="86"/>
      <c r="ABN4" s="86"/>
      <c r="ABO4" s="86"/>
      <c r="ABP4" s="86"/>
      <c r="ABQ4" s="86"/>
      <c r="ABR4" s="86"/>
      <c r="ABS4" s="86"/>
      <c r="ABT4" s="86"/>
      <c r="ABU4" s="86"/>
      <c r="ABV4" s="86"/>
      <c r="ABW4" s="86"/>
      <c r="ABX4" s="86"/>
      <c r="ABY4" s="86"/>
      <c r="ABZ4" s="86"/>
      <c r="ACA4" s="86"/>
      <c r="ACB4" s="86"/>
      <c r="ACC4" s="86"/>
      <c r="ACD4" s="86"/>
      <c r="ACE4" s="86"/>
      <c r="ACF4" s="86"/>
      <c r="ACG4" s="86"/>
      <c r="ACH4" s="86"/>
      <c r="ACI4" s="86"/>
      <c r="ACJ4" s="86"/>
      <c r="ACK4" s="86"/>
      <c r="ACL4" s="86"/>
      <c r="ACM4" s="86"/>
      <c r="ACN4" s="86"/>
      <c r="ACO4" s="86"/>
      <c r="ACP4" s="86"/>
      <c r="ACQ4" s="86"/>
      <c r="ACR4" s="86"/>
      <c r="ACS4" s="86"/>
      <c r="ACT4" s="86"/>
      <c r="ACU4" s="86"/>
      <c r="ACV4" s="86"/>
      <c r="ACW4" s="86"/>
      <c r="ACX4" s="86"/>
      <c r="ACY4" s="86"/>
      <c r="ACZ4" s="86"/>
      <c r="ADA4" s="86"/>
      <c r="ADB4" s="86"/>
      <c r="ADC4" s="86"/>
      <c r="ADD4" s="86"/>
      <c r="ADE4" s="86"/>
      <c r="ADF4" s="86"/>
      <c r="ADG4" s="86"/>
      <c r="ADH4" s="86"/>
      <c r="ADI4" s="86"/>
      <c r="ADJ4" s="86"/>
      <c r="ADK4" s="86"/>
      <c r="ADL4" s="86"/>
      <c r="ADM4" s="86"/>
      <c r="ADN4" s="86"/>
      <c r="ADO4" s="86"/>
      <c r="ADP4" s="86"/>
      <c r="ADQ4" s="86"/>
      <c r="ADR4" s="86"/>
      <c r="ADS4" s="86"/>
      <c r="ADT4" s="86"/>
      <c r="ADU4" s="86"/>
      <c r="ADV4" s="86"/>
      <c r="ADW4" s="86"/>
      <c r="ADX4" s="86"/>
      <c r="ADY4" s="86"/>
      <c r="ADZ4" s="86"/>
      <c r="AEA4" s="86"/>
      <c r="AEB4" s="86"/>
      <c r="AEC4" s="86"/>
      <c r="AED4" s="86"/>
      <c r="AEE4" s="86"/>
      <c r="AEF4" s="86"/>
      <c r="AEG4" s="86"/>
      <c r="AEH4" s="86"/>
      <c r="AEI4" s="86"/>
      <c r="AEJ4" s="86"/>
      <c r="AEK4" s="86"/>
      <c r="AEL4" s="86"/>
      <c r="AEM4" s="86"/>
      <c r="AEN4" s="86"/>
      <c r="AEO4" s="86"/>
      <c r="AEP4" s="86"/>
      <c r="AEQ4" s="86"/>
      <c r="AER4" s="86"/>
      <c r="AES4" s="86"/>
      <c r="AET4" s="86"/>
      <c r="AEU4" s="86"/>
      <c r="AEV4" s="86"/>
      <c r="AEW4" s="86"/>
      <c r="AEX4" s="86"/>
      <c r="AEY4" s="86"/>
      <c r="AEZ4" s="86"/>
      <c r="AFA4" s="86"/>
      <c r="AFB4" s="86"/>
      <c r="AFC4" s="86"/>
      <c r="AFD4" s="86"/>
      <c r="AFE4" s="86"/>
      <c r="AFF4" s="86"/>
      <c r="AFG4" s="86"/>
      <c r="AFH4" s="86"/>
      <c r="AFI4" s="86"/>
      <c r="AFJ4" s="86"/>
      <c r="AFK4" s="86"/>
      <c r="AFL4" s="86"/>
      <c r="AFM4" s="86"/>
      <c r="AFN4" s="86"/>
      <c r="AFO4" s="86"/>
      <c r="AFP4" s="86"/>
      <c r="AFQ4" s="86"/>
      <c r="AFR4" s="86"/>
      <c r="AFS4" s="86"/>
      <c r="AFT4" s="86"/>
      <c r="AFU4" s="86"/>
      <c r="AFV4" s="86"/>
      <c r="AFW4" s="86"/>
      <c r="AFX4" s="86"/>
      <c r="AFY4" s="86"/>
      <c r="AFZ4" s="86"/>
      <c r="AGA4" s="86"/>
      <c r="AGB4" s="86"/>
      <c r="AGC4" s="86"/>
      <c r="AGD4" s="86"/>
      <c r="AGE4" s="86"/>
      <c r="AGF4" s="86"/>
      <c r="AGG4" s="86"/>
      <c r="AGH4" s="86"/>
      <c r="AGI4" s="86"/>
      <c r="AGJ4" s="86"/>
      <c r="AGK4" s="86"/>
      <c r="AGL4" s="86"/>
      <c r="AGM4" s="86"/>
      <c r="AGN4" s="86"/>
      <c r="AGO4" s="86"/>
      <c r="AGP4" s="86"/>
      <c r="AGQ4" s="86"/>
      <c r="AGR4" s="86"/>
      <c r="AGS4" s="86"/>
      <c r="AGT4" s="86"/>
      <c r="AGU4" s="86"/>
      <c r="AGV4" s="86"/>
      <c r="AGW4" s="86"/>
      <c r="AGX4" s="86"/>
      <c r="AGY4" s="86"/>
      <c r="AGZ4" s="86"/>
      <c r="AHA4" s="86"/>
      <c r="AHB4" s="86"/>
      <c r="AHC4" s="86"/>
      <c r="AHD4" s="86"/>
      <c r="AHE4" s="86"/>
      <c r="AHF4" s="86"/>
      <c r="AHG4" s="86"/>
      <c r="AHH4" s="86"/>
      <c r="AHI4" s="86"/>
      <c r="AHJ4" s="86"/>
      <c r="AHK4" s="86"/>
      <c r="AHL4" s="86"/>
      <c r="AHM4" s="86"/>
      <c r="AHN4" s="86"/>
      <c r="AHO4" s="86"/>
      <c r="AHP4" s="86"/>
      <c r="AHQ4" s="86"/>
      <c r="AHR4" s="86"/>
      <c r="AHS4" s="86"/>
      <c r="AHT4" s="86"/>
      <c r="AHU4" s="86"/>
      <c r="AHV4" s="86"/>
      <c r="AHW4" s="86"/>
      <c r="AHX4" s="86"/>
      <c r="AHY4" s="86"/>
      <c r="AHZ4" s="86"/>
      <c r="AIA4" s="86"/>
      <c r="AIB4" s="86"/>
      <c r="AIC4" s="86"/>
      <c r="AID4" s="86"/>
      <c r="AIE4" s="86"/>
      <c r="AIF4" s="86"/>
      <c r="AIG4" s="86"/>
      <c r="AIH4" s="86"/>
      <c r="AII4" s="86"/>
      <c r="AIJ4" s="86"/>
      <c r="AIK4" s="86"/>
      <c r="AIL4" s="86"/>
      <c r="AIM4" s="86"/>
      <c r="AIN4" s="86"/>
      <c r="AIO4" s="86"/>
      <c r="AIP4" s="86"/>
      <c r="AIQ4" s="86"/>
      <c r="AIR4" s="86"/>
      <c r="AIS4" s="86"/>
      <c r="AIT4" s="86"/>
      <c r="AIU4" s="86"/>
      <c r="AIV4" s="86"/>
      <c r="AIW4" s="86"/>
      <c r="AIX4" s="86"/>
      <c r="AIY4" s="86"/>
      <c r="AIZ4" s="86"/>
      <c r="AJA4" s="86"/>
      <c r="AJB4" s="86"/>
      <c r="AJC4" s="86"/>
      <c r="AJD4" s="86"/>
      <c r="AJE4" s="86"/>
      <c r="AJF4" s="86"/>
      <c r="AJG4" s="86"/>
      <c r="AJH4" s="86"/>
      <c r="AJI4" s="86"/>
      <c r="AJJ4" s="86"/>
      <c r="AJK4" s="86"/>
      <c r="AJL4" s="86"/>
      <c r="AJM4" s="86"/>
      <c r="AJN4" s="86"/>
      <c r="AJO4" s="86"/>
      <c r="AJP4" s="86"/>
      <c r="AJQ4" s="86"/>
      <c r="AJR4" s="86"/>
      <c r="AJS4" s="86"/>
      <c r="AJT4" s="86"/>
      <c r="AJU4" s="86"/>
      <c r="AJV4" s="86"/>
      <c r="AJW4" s="86"/>
      <c r="AJX4" s="86"/>
      <c r="AJY4" s="86"/>
      <c r="AJZ4" s="86"/>
      <c r="AKA4" s="86"/>
      <c r="AKB4" s="86"/>
      <c r="AKC4" s="86"/>
      <c r="AKD4" s="86"/>
      <c r="AKE4" s="86"/>
      <c r="AKF4" s="86"/>
      <c r="AKG4" s="86"/>
      <c r="AKH4" s="86"/>
      <c r="AKI4" s="86"/>
      <c r="AKJ4" s="86"/>
      <c r="AKK4" s="86"/>
      <c r="AKL4" s="86"/>
      <c r="AKM4" s="86"/>
      <c r="AKN4" s="86"/>
      <c r="AKO4" s="86"/>
      <c r="AKP4" s="86"/>
      <c r="AKQ4" s="86"/>
      <c r="AKR4" s="86"/>
      <c r="AKS4" s="86"/>
      <c r="AKT4" s="86"/>
      <c r="AKU4" s="86"/>
      <c r="AKV4" s="86"/>
      <c r="AKW4" s="86"/>
      <c r="AKX4" s="86"/>
      <c r="AKY4" s="86"/>
    </row>
    <row r="5" spans="1:987" ht="22.15" customHeight="1" x14ac:dyDescent="0.25">
      <c r="A5" s="318" t="s">
        <v>185</v>
      </c>
      <c r="B5" s="319" t="s">
        <v>109</v>
      </c>
      <c r="C5" s="320" t="s">
        <v>206</v>
      </c>
      <c r="D5" s="320"/>
      <c r="E5" s="320"/>
      <c r="F5" s="320"/>
      <c r="G5" s="321" t="s">
        <v>186</v>
      </c>
      <c r="H5" s="333" t="s">
        <v>330</v>
      </c>
      <c r="I5" s="334"/>
      <c r="J5" s="335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6"/>
      <c r="KO5" s="86"/>
      <c r="KP5" s="86"/>
      <c r="KQ5" s="86"/>
      <c r="KR5" s="86"/>
      <c r="KS5" s="86"/>
      <c r="KT5" s="86"/>
      <c r="KU5" s="86"/>
      <c r="KV5" s="86"/>
      <c r="KW5" s="86"/>
      <c r="KX5" s="86"/>
      <c r="KY5" s="86"/>
      <c r="KZ5" s="86"/>
      <c r="LA5" s="86"/>
      <c r="LB5" s="86"/>
      <c r="LC5" s="86"/>
      <c r="LD5" s="86"/>
      <c r="LE5" s="86"/>
      <c r="LF5" s="86"/>
      <c r="LG5" s="86"/>
      <c r="LH5" s="86"/>
      <c r="LI5" s="86"/>
      <c r="LJ5" s="86"/>
      <c r="LK5" s="86"/>
      <c r="LL5" s="86"/>
      <c r="LM5" s="86"/>
      <c r="LN5" s="86"/>
      <c r="LO5" s="86"/>
      <c r="LP5" s="86"/>
      <c r="LQ5" s="86"/>
      <c r="LR5" s="86"/>
      <c r="LS5" s="86"/>
      <c r="LT5" s="86"/>
      <c r="LU5" s="86"/>
      <c r="LV5" s="86"/>
      <c r="LW5" s="86"/>
      <c r="LX5" s="86"/>
      <c r="LY5" s="86"/>
      <c r="LZ5" s="86"/>
      <c r="MA5" s="86"/>
      <c r="MB5" s="86"/>
      <c r="MC5" s="86"/>
      <c r="MD5" s="86"/>
      <c r="ME5" s="86"/>
      <c r="MF5" s="86"/>
      <c r="MG5" s="86"/>
      <c r="MH5" s="86"/>
      <c r="MI5" s="86"/>
      <c r="MJ5" s="86"/>
      <c r="MK5" s="86"/>
      <c r="ML5" s="86"/>
      <c r="MM5" s="86"/>
      <c r="MN5" s="86"/>
      <c r="MO5" s="86"/>
      <c r="MP5" s="86"/>
      <c r="MQ5" s="86"/>
      <c r="MR5" s="86"/>
      <c r="MS5" s="86"/>
      <c r="MT5" s="86"/>
      <c r="MU5" s="86"/>
      <c r="MV5" s="86"/>
      <c r="MW5" s="86"/>
      <c r="MX5" s="86"/>
      <c r="MY5" s="86"/>
      <c r="MZ5" s="86"/>
      <c r="NA5" s="86"/>
      <c r="NB5" s="86"/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86"/>
      <c r="OS5" s="86"/>
      <c r="OT5" s="86"/>
      <c r="OU5" s="86"/>
      <c r="OV5" s="86"/>
      <c r="OW5" s="86"/>
      <c r="OX5" s="86"/>
      <c r="OY5" s="86"/>
      <c r="OZ5" s="86"/>
      <c r="PA5" s="86"/>
      <c r="PB5" s="86"/>
      <c r="PC5" s="86"/>
      <c r="PD5" s="86"/>
      <c r="PE5" s="86"/>
      <c r="PF5" s="86"/>
      <c r="PG5" s="86"/>
      <c r="PH5" s="86"/>
      <c r="PI5" s="86"/>
      <c r="PJ5" s="86"/>
      <c r="PK5" s="86"/>
      <c r="PL5" s="86"/>
      <c r="PM5" s="86"/>
      <c r="PN5" s="86"/>
      <c r="PO5" s="86"/>
      <c r="PP5" s="86"/>
      <c r="PQ5" s="86"/>
      <c r="PR5" s="86"/>
      <c r="PS5" s="86"/>
      <c r="PT5" s="86"/>
      <c r="PU5" s="86"/>
      <c r="PV5" s="86"/>
      <c r="PW5" s="86"/>
      <c r="PX5" s="86"/>
      <c r="PY5" s="86"/>
      <c r="PZ5" s="86"/>
      <c r="QA5" s="86"/>
      <c r="QB5" s="86"/>
      <c r="QC5" s="86"/>
      <c r="QD5" s="86"/>
      <c r="QE5" s="86"/>
      <c r="QF5" s="86"/>
      <c r="QG5" s="86"/>
      <c r="QH5" s="86"/>
      <c r="QI5" s="86"/>
      <c r="QJ5" s="86"/>
      <c r="QK5" s="86"/>
      <c r="QL5" s="86"/>
      <c r="QM5" s="86"/>
      <c r="QN5" s="86"/>
      <c r="QO5" s="86"/>
      <c r="QP5" s="86"/>
      <c r="QQ5" s="86"/>
      <c r="QR5" s="86"/>
      <c r="QS5" s="86"/>
      <c r="QT5" s="86"/>
      <c r="QU5" s="86"/>
      <c r="QV5" s="86"/>
      <c r="QW5" s="86"/>
      <c r="QX5" s="86"/>
      <c r="QY5" s="86"/>
      <c r="QZ5" s="86"/>
      <c r="RA5" s="86"/>
      <c r="RB5" s="86"/>
      <c r="RC5" s="86"/>
      <c r="RD5" s="86"/>
      <c r="RE5" s="86"/>
      <c r="RF5" s="86"/>
      <c r="RG5" s="86"/>
      <c r="RH5" s="86"/>
      <c r="RI5" s="86"/>
      <c r="RJ5" s="86"/>
      <c r="RK5" s="86"/>
      <c r="RL5" s="86"/>
      <c r="RM5" s="86"/>
      <c r="RN5" s="86"/>
      <c r="RO5" s="86"/>
      <c r="RP5" s="86"/>
      <c r="RQ5" s="86"/>
      <c r="RR5" s="86"/>
      <c r="RS5" s="86"/>
      <c r="RT5" s="86"/>
      <c r="RU5" s="86"/>
      <c r="RV5" s="86"/>
      <c r="RW5" s="86"/>
      <c r="RX5" s="86"/>
      <c r="RY5" s="86"/>
      <c r="RZ5" s="86"/>
      <c r="SA5" s="86"/>
      <c r="SB5" s="86"/>
      <c r="SC5" s="86"/>
      <c r="SD5" s="86"/>
      <c r="SE5" s="86"/>
      <c r="SF5" s="86"/>
      <c r="SG5" s="86"/>
      <c r="SH5" s="86"/>
      <c r="SI5" s="86"/>
      <c r="SJ5" s="86"/>
      <c r="SK5" s="86"/>
      <c r="SL5" s="86"/>
      <c r="SM5" s="86"/>
      <c r="SN5" s="86"/>
      <c r="SO5" s="86"/>
      <c r="SP5" s="86"/>
      <c r="SQ5" s="86"/>
      <c r="SR5" s="86"/>
      <c r="SS5" s="86"/>
      <c r="ST5" s="86"/>
      <c r="SU5" s="86"/>
      <c r="SV5" s="86"/>
      <c r="SW5" s="86"/>
      <c r="SX5" s="86"/>
      <c r="SY5" s="86"/>
      <c r="SZ5" s="86"/>
      <c r="TA5" s="86"/>
      <c r="TB5" s="86"/>
      <c r="TC5" s="86"/>
      <c r="TD5" s="86"/>
      <c r="TE5" s="86"/>
      <c r="TF5" s="86"/>
      <c r="TG5" s="86"/>
      <c r="TH5" s="86"/>
      <c r="TI5" s="86"/>
      <c r="TJ5" s="86"/>
      <c r="TK5" s="86"/>
      <c r="TL5" s="86"/>
      <c r="TM5" s="86"/>
      <c r="TN5" s="86"/>
      <c r="TO5" s="86"/>
      <c r="TP5" s="86"/>
      <c r="TQ5" s="86"/>
      <c r="TR5" s="86"/>
      <c r="TS5" s="86"/>
      <c r="TT5" s="86"/>
      <c r="TU5" s="86"/>
      <c r="TV5" s="86"/>
      <c r="TW5" s="86"/>
      <c r="TX5" s="86"/>
      <c r="TY5" s="86"/>
      <c r="TZ5" s="86"/>
      <c r="UA5" s="86"/>
      <c r="UB5" s="86"/>
      <c r="UC5" s="86"/>
      <c r="UD5" s="86"/>
      <c r="UE5" s="86"/>
      <c r="UF5" s="86"/>
      <c r="UG5" s="86"/>
      <c r="UH5" s="86"/>
      <c r="UI5" s="86"/>
      <c r="UJ5" s="86"/>
      <c r="UK5" s="86"/>
      <c r="UL5" s="86"/>
      <c r="UM5" s="86"/>
      <c r="UN5" s="86"/>
      <c r="UO5" s="86"/>
      <c r="UP5" s="86"/>
      <c r="UQ5" s="86"/>
      <c r="UR5" s="86"/>
      <c r="US5" s="86"/>
      <c r="UT5" s="86"/>
      <c r="UU5" s="86"/>
      <c r="UV5" s="86"/>
      <c r="UW5" s="86"/>
      <c r="UX5" s="86"/>
      <c r="UY5" s="86"/>
      <c r="UZ5" s="86"/>
      <c r="VA5" s="86"/>
      <c r="VB5" s="86"/>
      <c r="VC5" s="86"/>
      <c r="VD5" s="86"/>
      <c r="VE5" s="86"/>
      <c r="VF5" s="86"/>
      <c r="VG5" s="86"/>
      <c r="VH5" s="86"/>
      <c r="VI5" s="86"/>
      <c r="VJ5" s="86"/>
      <c r="VK5" s="86"/>
      <c r="VL5" s="86"/>
      <c r="VM5" s="86"/>
      <c r="VN5" s="86"/>
      <c r="VO5" s="86"/>
      <c r="VP5" s="86"/>
      <c r="VQ5" s="86"/>
      <c r="VR5" s="86"/>
      <c r="VS5" s="86"/>
      <c r="VT5" s="86"/>
      <c r="VU5" s="86"/>
      <c r="VV5" s="86"/>
      <c r="VW5" s="86"/>
      <c r="VX5" s="86"/>
      <c r="VY5" s="86"/>
      <c r="VZ5" s="86"/>
      <c r="WA5" s="86"/>
      <c r="WB5" s="86"/>
      <c r="WC5" s="86"/>
      <c r="WD5" s="86"/>
      <c r="WE5" s="86"/>
      <c r="WF5" s="86"/>
      <c r="WG5" s="86"/>
      <c r="WH5" s="86"/>
      <c r="WI5" s="86"/>
      <c r="WJ5" s="86"/>
      <c r="WK5" s="86"/>
      <c r="WL5" s="86"/>
      <c r="WM5" s="86"/>
      <c r="WN5" s="86"/>
      <c r="WO5" s="86"/>
      <c r="WP5" s="86"/>
      <c r="WQ5" s="86"/>
      <c r="WR5" s="86"/>
      <c r="WS5" s="86"/>
      <c r="WT5" s="86"/>
      <c r="WU5" s="86"/>
      <c r="WV5" s="86"/>
      <c r="WW5" s="86"/>
      <c r="WX5" s="86"/>
      <c r="WY5" s="86"/>
      <c r="WZ5" s="86"/>
      <c r="XA5" s="86"/>
      <c r="XB5" s="86"/>
      <c r="XC5" s="86"/>
      <c r="XD5" s="86"/>
      <c r="XE5" s="86"/>
      <c r="XF5" s="86"/>
      <c r="XG5" s="86"/>
      <c r="XH5" s="86"/>
      <c r="XI5" s="86"/>
      <c r="XJ5" s="86"/>
      <c r="XK5" s="86"/>
      <c r="XL5" s="86"/>
      <c r="XM5" s="86"/>
      <c r="XN5" s="86"/>
      <c r="XO5" s="86"/>
      <c r="XP5" s="86"/>
      <c r="XQ5" s="86"/>
      <c r="XR5" s="86"/>
      <c r="XS5" s="86"/>
      <c r="XT5" s="86"/>
      <c r="XU5" s="86"/>
      <c r="XV5" s="86"/>
      <c r="XW5" s="86"/>
      <c r="XX5" s="86"/>
      <c r="XY5" s="86"/>
      <c r="XZ5" s="86"/>
      <c r="YA5" s="86"/>
      <c r="YB5" s="86"/>
      <c r="YC5" s="86"/>
      <c r="YD5" s="86"/>
      <c r="YE5" s="86"/>
      <c r="YF5" s="86"/>
      <c r="YG5" s="86"/>
      <c r="YH5" s="86"/>
      <c r="YI5" s="86"/>
      <c r="YJ5" s="86"/>
      <c r="YK5" s="86"/>
      <c r="YL5" s="86"/>
      <c r="YM5" s="86"/>
      <c r="YN5" s="86"/>
      <c r="YO5" s="86"/>
      <c r="YP5" s="86"/>
      <c r="YQ5" s="86"/>
      <c r="YR5" s="86"/>
      <c r="YS5" s="86"/>
      <c r="YT5" s="86"/>
      <c r="YU5" s="86"/>
      <c r="YV5" s="86"/>
      <c r="YW5" s="86"/>
      <c r="YX5" s="86"/>
      <c r="YY5" s="86"/>
      <c r="YZ5" s="86"/>
      <c r="ZA5" s="86"/>
      <c r="ZB5" s="86"/>
      <c r="ZC5" s="86"/>
      <c r="ZD5" s="86"/>
      <c r="ZE5" s="86"/>
      <c r="ZF5" s="86"/>
      <c r="ZG5" s="86"/>
      <c r="ZH5" s="86"/>
      <c r="ZI5" s="86"/>
      <c r="ZJ5" s="86"/>
      <c r="ZK5" s="86"/>
      <c r="ZL5" s="86"/>
      <c r="ZM5" s="86"/>
      <c r="ZN5" s="86"/>
      <c r="ZO5" s="86"/>
      <c r="ZP5" s="86"/>
      <c r="ZQ5" s="86"/>
      <c r="ZR5" s="86"/>
      <c r="ZS5" s="86"/>
      <c r="ZT5" s="86"/>
      <c r="ZU5" s="86"/>
      <c r="ZV5" s="86"/>
      <c r="ZW5" s="86"/>
      <c r="ZX5" s="86"/>
      <c r="ZY5" s="86"/>
      <c r="ZZ5" s="86"/>
      <c r="AAA5" s="86"/>
      <c r="AAB5" s="86"/>
      <c r="AAC5" s="86"/>
      <c r="AAD5" s="86"/>
      <c r="AAE5" s="86"/>
      <c r="AAF5" s="86"/>
      <c r="AAG5" s="86"/>
      <c r="AAH5" s="86"/>
      <c r="AAI5" s="86"/>
      <c r="AAJ5" s="86"/>
      <c r="AAK5" s="86"/>
      <c r="AAL5" s="86"/>
      <c r="AAM5" s="86"/>
      <c r="AAN5" s="86"/>
      <c r="AAO5" s="86"/>
      <c r="AAP5" s="86"/>
      <c r="AAQ5" s="86"/>
      <c r="AAR5" s="86"/>
      <c r="AAS5" s="86"/>
      <c r="AAT5" s="86"/>
      <c r="AAU5" s="86"/>
      <c r="AAV5" s="86"/>
      <c r="AAW5" s="86"/>
      <c r="AAX5" s="86"/>
      <c r="AAY5" s="86"/>
      <c r="AAZ5" s="86"/>
      <c r="ABA5" s="86"/>
      <c r="ABB5" s="86"/>
      <c r="ABC5" s="86"/>
      <c r="ABD5" s="86"/>
      <c r="ABE5" s="86"/>
      <c r="ABF5" s="86"/>
      <c r="ABG5" s="86"/>
      <c r="ABH5" s="86"/>
      <c r="ABI5" s="86"/>
      <c r="ABJ5" s="86"/>
      <c r="ABK5" s="86"/>
      <c r="ABL5" s="86"/>
      <c r="ABM5" s="86"/>
      <c r="ABN5" s="86"/>
      <c r="ABO5" s="86"/>
      <c r="ABP5" s="86"/>
      <c r="ABQ5" s="86"/>
      <c r="ABR5" s="86"/>
      <c r="ABS5" s="86"/>
      <c r="ABT5" s="86"/>
      <c r="ABU5" s="86"/>
      <c r="ABV5" s="86"/>
      <c r="ABW5" s="86"/>
      <c r="ABX5" s="86"/>
      <c r="ABY5" s="86"/>
      <c r="ABZ5" s="86"/>
      <c r="ACA5" s="86"/>
      <c r="ACB5" s="86"/>
      <c r="ACC5" s="86"/>
      <c r="ACD5" s="86"/>
      <c r="ACE5" s="86"/>
      <c r="ACF5" s="86"/>
      <c r="ACG5" s="86"/>
      <c r="ACH5" s="86"/>
      <c r="ACI5" s="86"/>
      <c r="ACJ5" s="86"/>
      <c r="ACK5" s="86"/>
      <c r="ACL5" s="86"/>
      <c r="ACM5" s="86"/>
      <c r="ACN5" s="86"/>
      <c r="ACO5" s="86"/>
      <c r="ACP5" s="86"/>
      <c r="ACQ5" s="86"/>
      <c r="ACR5" s="86"/>
      <c r="ACS5" s="86"/>
      <c r="ACT5" s="86"/>
      <c r="ACU5" s="86"/>
      <c r="ACV5" s="86"/>
      <c r="ACW5" s="86"/>
      <c r="ACX5" s="86"/>
      <c r="ACY5" s="86"/>
      <c r="ACZ5" s="86"/>
      <c r="ADA5" s="86"/>
      <c r="ADB5" s="86"/>
      <c r="ADC5" s="86"/>
      <c r="ADD5" s="86"/>
      <c r="ADE5" s="86"/>
      <c r="ADF5" s="86"/>
      <c r="ADG5" s="86"/>
      <c r="ADH5" s="86"/>
      <c r="ADI5" s="86"/>
      <c r="ADJ5" s="86"/>
      <c r="ADK5" s="86"/>
      <c r="ADL5" s="86"/>
      <c r="ADM5" s="86"/>
      <c r="ADN5" s="86"/>
      <c r="ADO5" s="86"/>
      <c r="ADP5" s="86"/>
      <c r="ADQ5" s="86"/>
      <c r="ADR5" s="86"/>
      <c r="ADS5" s="86"/>
      <c r="ADT5" s="86"/>
      <c r="ADU5" s="86"/>
      <c r="ADV5" s="86"/>
      <c r="ADW5" s="86"/>
      <c r="ADX5" s="86"/>
      <c r="ADY5" s="86"/>
      <c r="ADZ5" s="86"/>
      <c r="AEA5" s="86"/>
      <c r="AEB5" s="86"/>
      <c r="AEC5" s="86"/>
      <c r="AED5" s="86"/>
      <c r="AEE5" s="86"/>
      <c r="AEF5" s="86"/>
      <c r="AEG5" s="86"/>
      <c r="AEH5" s="86"/>
      <c r="AEI5" s="86"/>
      <c r="AEJ5" s="86"/>
      <c r="AEK5" s="86"/>
      <c r="AEL5" s="86"/>
      <c r="AEM5" s="86"/>
      <c r="AEN5" s="86"/>
      <c r="AEO5" s="86"/>
      <c r="AEP5" s="86"/>
      <c r="AEQ5" s="86"/>
      <c r="AER5" s="86"/>
      <c r="AES5" s="86"/>
      <c r="AET5" s="86"/>
      <c r="AEU5" s="86"/>
      <c r="AEV5" s="86"/>
      <c r="AEW5" s="86"/>
      <c r="AEX5" s="86"/>
      <c r="AEY5" s="86"/>
      <c r="AEZ5" s="86"/>
      <c r="AFA5" s="86"/>
      <c r="AFB5" s="86"/>
      <c r="AFC5" s="86"/>
      <c r="AFD5" s="86"/>
      <c r="AFE5" s="86"/>
      <c r="AFF5" s="86"/>
      <c r="AFG5" s="86"/>
      <c r="AFH5" s="86"/>
      <c r="AFI5" s="86"/>
      <c r="AFJ5" s="86"/>
      <c r="AFK5" s="86"/>
      <c r="AFL5" s="86"/>
      <c r="AFM5" s="86"/>
      <c r="AFN5" s="86"/>
      <c r="AFO5" s="86"/>
      <c r="AFP5" s="86"/>
      <c r="AFQ5" s="86"/>
      <c r="AFR5" s="86"/>
      <c r="AFS5" s="86"/>
      <c r="AFT5" s="86"/>
      <c r="AFU5" s="86"/>
      <c r="AFV5" s="86"/>
      <c r="AFW5" s="86"/>
      <c r="AFX5" s="86"/>
      <c r="AFY5" s="86"/>
      <c r="AFZ5" s="86"/>
      <c r="AGA5" s="86"/>
      <c r="AGB5" s="86"/>
      <c r="AGC5" s="86"/>
      <c r="AGD5" s="86"/>
      <c r="AGE5" s="86"/>
      <c r="AGF5" s="86"/>
      <c r="AGG5" s="86"/>
      <c r="AGH5" s="86"/>
      <c r="AGI5" s="86"/>
      <c r="AGJ5" s="86"/>
      <c r="AGK5" s="86"/>
      <c r="AGL5" s="86"/>
      <c r="AGM5" s="86"/>
      <c r="AGN5" s="86"/>
      <c r="AGO5" s="86"/>
      <c r="AGP5" s="86"/>
      <c r="AGQ5" s="86"/>
      <c r="AGR5" s="86"/>
      <c r="AGS5" s="86"/>
      <c r="AGT5" s="86"/>
      <c r="AGU5" s="86"/>
      <c r="AGV5" s="86"/>
      <c r="AGW5" s="86"/>
      <c r="AGX5" s="86"/>
      <c r="AGY5" s="86"/>
      <c r="AGZ5" s="86"/>
      <c r="AHA5" s="86"/>
      <c r="AHB5" s="86"/>
      <c r="AHC5" s="86"/>
      <c r="AHD5" s="86"/>
      <c r="AHE5" s="86"/>
      <c r="AHF5" s="86"/>
      <c r="AHG5" s="86"/>
      <c r="AHH5" s="86"/>
      <c r="AHI5" s="86"/>
      <c r="AHJ5" s="86"/>
      <c r="AHK5" s="86"/>
      <c r="AHL5" s="86"/>
      <c r="AHM5" s="86"/>
      <c r="AHN5" s="86"/>
      <c r="AHO5" s="86"/>
      <c r="AHP5" s="86"/>
      <c r="AHQ5" s="86"/>
      <c r="AHR5" s="86"/>
      <c r="AHS5" s="86"/>
      <c r="AHT5" s="86"/>
      <c r="AHU5" s="86"/>
      <c r="AHV5" s="86"/>
      <c r="AHW5" s="86"/>
      <c r="AHX5" s="86"/>
      <c r="AHY5" s="86"/>
      <c r="AHZ5" s="86"/>
      <c r="AIA5" s="86"/>
      <c r="AIB5" s="86"/>
      <c r="AIC5" s="86"/>
      <c r="AID5" s="86"/>
      <c r="AIE5" s="86"/>
      <c r="AIF5" s="86"/>
      <c r="AIG5" s="86"/>
      <c r="AIH5" s="86"/>
      <c r="AII5" s="86"/>
      <c r="AIJ5" s="86"/>
      <c r="AIK5" s="86"/>
      <c r="AIL5" s="86"/>
      <c r="AIM5" s="86"/>
      <c r="AIN5" s="86"/>
      <c r="AIO5" s="86"/>
      <c r="AIP5" s="86"/>
      <c r="AIQ5" s="86"/>
      <c r="AIR5" s="86"/>
      <c r="AIS5" s="86"/>
      <c r="AIT5" s="86"/>
      <c r="AIU5" s="86"/>
      <c r="AIV5" s="86"/>
      <c r="AIW5" s="86"/>
      <c r="AIX5" s="86"/>
      <c r="AIY5" s="86"/>
      <c r="AIZ5" s="86"/>
      <c r="AJA5" s="86"/>
      <c r="AJB5" s="86"/>
      <c r="AJC5" s="86"/>
      <c r="AJD5" s="86"/>
      <c r="AJE5" s="86"/>
      <c r="AJF5" s="86"/>
      <c r="AJG5" s="86"/>
      <c r="AJH5" s="86"/>
      <c r="AJI5" s="86"/>
      <c r="AJJ5" s="86"/>
      <c r="AJK5" s="86"/>
      <c r="AJL5" s="86"/>
      <c r="AJM5" s="86"/>
      <c r="AJN5" s="86"/>
      <c r="AJO5" s="86"/>
      <c r="AJP5" s="86"/>
      <c r="AJQ5" s="86"/>
      <c r="AJR5" s="86"/>
      <c r="AJS5" s="86"/>
      <c r="AJT5" s="86"/>
      <c r="AJU5" s="86"/>
      <c r="AJV5" s="86"/>
      <c r="AJW5" s="86"/>
      <c r="AJX5" s="86"/>
      <c r="AJY5" s="86"/>
      <c r="AJZ5" s="86"/>
      <c r="AKA5" s="86"/>
      <c r="AKB5" s="86"/>
      <c r="AKC5" s="86"/>
      <c r="AKD5" s="86"/>
      <c r="AKE5" s="86"/>
      <c r="AKF5" s="86"/>
      <c r="AKG5" s="86"/>
      <c r="AKH5" s="86"/>
      <c r="AKI5" s="86"/>
      <c r="AKJ5" s="86"/>
      <c r="AKK5" s="86"/>
      <c r="AKL5" s="86"/>
      <c r="AKM5" s="86"/>
      <c r="AKN5" s="86"/>
      <c r="AKO5" s="86"/>
      <c r="AKP5" s="86"/>
      <c r="AKQ5" s="86"/>
      <c r="AKR5" s="86"/>
      <c r="AKS5" s="86"/>
      <c r="AKT5" s="86"/>
      <c r="AKU5" s="86"/>
      <c r="AKV5" s="86"/>
      <c r="AKW5" s="86"/>
      <c r="AKX5" s="86"/>
      <c r="AKY5" s="86"/>
    </row>
    <row r="6" spans="1:987" ht="43.5" customHeight="1" x14ac:dyDescent="0.25">
      <c r="A6" s="318"/>
      <c r="B6" s="319"/>
      <c r="C6" s="320"/>
      <c r="D6" s="320"/>
      <c r="E6" s="320"/>
      <c r="F6" s="320"/>
      <c r="G6" s="321"/>
      <c r="H6" s="231" t="s">
        <v>85</v>
      </c>
      <c r="I6" s="231" t="s">
        <v>86</v>
      </c>
      <c r="J6" s="231" t="s">
        <v>87</v>
      </c>
    </row>
    <row r="7" spans="1:987" x14ac:dyDescent="0.25">
      <c r="A7" s="95" t="s">
        <v>187</v>
      </c>
      <c r="B7" s="87" t="s">
        <v>322</v>
      </c>
      <c r="C7" s="328" t="s">
        <v>9</v>
      </c>
      <c r="D7" s="329"/>
      <c r="E7" s="329"/>
      <c r="F7" s="330"/>
      <c r="G7" s="88">
        <f>[1]Ovi!$I$84+[1]Bölcsi!$H$40</f>
        <v>239777036</v>
      </c>
      <c r="H7" s="88">
        <f>G7</f>
        <v>239777036</v>
      </c>
      <c r="I7" s="22"/>
      <c r="J7" s="22"/>
    </row>
    <row r="8" spans="1:987" x14ac:dyDescent="0.25">
      <c r="A8" s="95" t="s">
        <v>189</v>
      </c>
      <c r="B8" s="87" t="s">
        <v>318</v>
      </c>
      <c r="C8" s="91" t="s">
        <v>319</v>
      </c>
      <c r="D8" s="91"/>
      <c r="E8" s="91"/>
      <c r="F8" s="91"/>
      <c r="G8" s="88">
        <f>[1]Ovi!$I$109+[1]Bölcsi!$H$41</f>
        <v>2504108</v>
      </c>
      <c r="H8" s="88">
        <f t="shared" ref="H8:H17" si="0">G8</f>
        <v>2504108</v>
      </c>
      <c r="I8" s="22"/>
      <c r="J8" s="22"/>
    </row>
    <row r="9" spans="1:987" x14ac:dyDescent="0.25">
      <c r="A9" s="95" t="s">
        <v>190</v>
      </c>
      <c r="B9" s="87" t="s">
        <v>272</v>
      </c>
      <c r="C9" s="91" t="s">
        <v>155</v>
      </c>
      <c r="D9" s="91"/>
      <c r="E9" s="91"/>
      <c r="F9" s="91"/>
      <c r="G9" s="88"/>
      <c r="H9" s="88"/>
      <c r="I9" s="22"/>
      <c r="J9" s="22"/>
    </row>
    <row r="10" spans="1:987" ht="13.9" x14ac:dyDescent="0.25">
      <c r="A10" s="95" t="s">
        <v>191</v>
      </c>
      <c r="B10" s="87" t="s">
        <v>62</v>
      </c>
      <c r="C10" s="91" t="s">
        <v>53</v>
      </c>
      <c r="D10" s="91"/>
      <c r="E10" s="91"/>
      <c r="F10" s="91"/>
      <c r="G10" s="88">
        <f>[1]Ovi!$I$85</f>
        <v>2185800</v>
      </c>
      <c r="H10" s="88">
        <f t="shared" si="0"/>
        <v>2185800</v>
      </c>
      <c r="I10" s="22"/>
      <c r="J10" s="22"/>
    </row>
    <row r="11" spans="1:987" ht="23.25" customHeight="1" x14ac:dyDescent="0.25">
      <c r="A11" s="95" t="s">
        <v>193</v>
      </c>
      <c r="B11" s="89" t="s">
        <v>150</v>
      </c>
      <c r="C11" s="322" t="s">
        <v>12</v>
      </c>
      <c r="D11" s="322"/>
      <c r="E11" s="322"/>
      <c r="F11" s="322"/>
      <c r="G11" s="88">
        <f>[1]Ovi!$I$86+[1]Bölcsi!$H$42</f>
        <v>7515000</v>
      </c>
      <c r="H11" s="88">
        <v>7515000</v>
      </c>
      <c r="I11" s="22"/>
      <c r="J11" s="22"/>
    </row>
    <row r="12" spans="1:987" ht="23.25" customHeight="1" x14ac:dyDescent="0.25">
      <c r="A12" s="95" t="s">
        <v>194</v>
      </c>
      <c r="B12" s="89" t="s">
        <v>154</v>
      </c>
      <c r="C12" s="91" t="s">
        <v>58</v>
      </c>
      <c r="D12" s="91"/>
      <c r="E12" s="91"/>
      <c r="F12" s="91"/>
      <c r="G12" s="88"/>
      <c r="H12" s="88"/>
      <c r="I12" s="22"/>
      <c r="J12" s="22"/>
    </row>
    <row r="13" spans="1:987" ht="28.9" customHeight="1" x14ac:dyDescent="0.25">
      <c r="A13" s="95" t="s">
        <v>196</v>
      </c>
      <c r="B13" s="89" t="s">
        <v>151</v>
      </c>
      <c r="C13" s="322" t="s">
        <v>10</v>
      </c>
      <c r="D13" s="322"/>
      <c r="E13" s="322"/>
      <c r="F13" s="322"/>
      <c r="G13" s="88">
        <f>[1]Ovi!$I$88+[1]Bölcsi!$H$43</f>
        <v>3204660</v>
      </c>
      <c r="H13" s="88">
        <f t="shared" si="0"/>
        <v>3204660</v>
      </c>
      <c r="I13" s="22"/>
      <c r="J13" s="22"/>
    </row>
    <row r="14" spans="1:987" ht="28.9" customHeight="1" x14ac:dyDescent="0.25">
      <c r="A14" s="95" t="s">
        <v>214</v>
      </c>
      <c r="B14" s="89" t="s">
        <v>156</v>
      </c>
      <c r="C14" s="91" t="s">
        <v>11</v>
      </c>
      <c r="D14" s="91"/>
      <c r="E14" s="91"/>
      <c r="F14" s="91"/>
      <c r="G14" s="88">
        <f>[1]Ovi!$I$89</f>
        <v>50000</v>
      </c>
      <c r="H14" s="88">
        <f t="shared" si="0"/>
        <v>50000</v>
      </c>
      <c r="I14" s="22"/>
      <c r="J14" s="22"/>
    </row>
    <row r="15" spans="1:987" ht="28.9" customHeight="1" x14ac:dyDescent="0.25">
      <c r="A15" s="95" t="s">
        <v>215</v>
      </c>
      <c r="B15" s="89" t="s">
        <v>248</v>
      </c>
      <c r="C15" s="91" t="s">
        <v>57</v>
      </c>
      <c r="D15" s="91"/>
      <c r="E15" s="91"/>
      <c r="F15" s="91"/>
      <c r="G15" s="88"/>
      <c r="H15" s="88"/>
      <c r="I15" s="22"/>
      <c r="J15" s="22"/>
    </row>
    <row r="16" spans="1:987" x14ac:dyDescent="0.25">
      <c r="A16" s="95" t="s">
        <v>239</v>
      </c>
      <c r="B16" s="89" t="s">
        <v>249</v>
      </c>
      <c r="C16" s="322" t="s">
        <v>15</v>
      </c>
      <c r="D16" s="322"/>
      <c r="E16" s="322"/>
      <c r="F16" s="322"/>
      <c r="G16" s="88"/>
      <c r="H16" s="88"/>
      <c r="I16" s="22"/>
      <c r="J16" s="22"/>
    </row>
    <row r="17" spans="1:10" ht="25.5" x14ac:dyDescent="0.25">
      <c r="A17" s="95" t="s">
        <v>341</v>
      </c>
      <c r="B17" s="89" t="s">
        <v>251</v>
      </c>
      <c r="C17" s="322" t="s">
        <v>14</v>
      </c>
      <c r="D17" s="322"/>
      <c r="E17" s="322"/>
      <c r="F17" s="322"/>
      <c r="G17" s="107">
        <f>[1]Ovi!$I$91</f>
        <v>10469530</v>
      </c>
      <c r="H17" s="88">
        <f t="shared" si="0"/>
        <v>10469530</v>
      </c>
      <c r="I17" s="22"/>
      <c r="J17" s="22"/>
    </row>
    <row r="18" spans="1:10" ht="14.45" customHeight="1" x14ac:dyDescent="0.25">
      <c r="A18" s="95" t="s">
        <v>241</v>
      </c>
      <c r="B18" s="89" t="s">
        <v>152</v>
      </c>
      <c r="C18" s="322" t="s">
        <v>61</v>
      </c>
      <c r="D18" s="322"/>
      <c r="E18" s="322"/>
      <c r="F18" s="322"/>
      <c r="G18" s="88"/>
      <c r="H18" s="88"/>
      <c r="I18" s="22"/>
      <c r="J18" s="22"/>
    </row>
    <row r="19" spans="1:10" ht="30" customHeight="1" x14ac:dyDescent="0.25">
      <c r="A19" s="98" t="s">
        <v>247</v>
      </c>
      <c r="B19" s="99" t="s">
        <v>32</v>
      </c>
      <c r="C19" s="323" t="s">
        <v>118</v>
      </c>
      <c r="D19" s="323"/>
      <c r="E19" s="323"/>
      <c r="F19" s="323"/>
      <c r="G19" s="112">
        <f>SUM(G7:G18)</f>
        <v>265706134</v>
      </c>
      <c r="H19" s="112">
        <f>SUM(H7:H18)</f>
        <v>265706134</v>
      </c>
      <c r="I19" s="206"/>
      <c r="J19" s="206"/>
    </row>
    <row r="20" spans="1:10" ht="23.45" customHeight="1" x14ac:dyDescent="0.25">
      <c r="A20" s="98" t="s">
        <v>216</v>
      </c>
      <c r="B20" s="99" t="s">
        <v>95</v>
      </c>
      <c r="C20" s="323" t="s">
        <v>13</v>
      </c>
      <c r="D20" s="323"/>
      <c r="E20" s="323"/>
      <c r="F20" s="323"/>
      <c r="G20" s="100">
        <f>[1]Ovi!$I$92+[1]Bölcsi!$H$44</f>
        <v>36256226.100000001</v>
      </c>
      <c r="H20" s="100">
        <v>36256226</v>
      </c>
      <c r="I20" s="206"/>
      <c r="J20" s="206"/>
    </row>
    <row r="21" spans="1:10" x14ac:dyDescent="0.25">
      <c r="A21" s="95" t="s">
        <v>217</v>
      </c>
      <c r="B21" s="89" t="s">
        <v>45</v>
      </c>
      <c r="C21" s="322" t="s">
        <v>19</v>
      </c>
      <c r="D21" s="322"/>
      <c r="E21" s="322"/>
      <c r="F21" s="322"/>
      <c r="G21" s="88">
        <f>[1]Ovi!$I$93+[1]Bölcsi!$H$45</f>
        <v>748030</v>
      </c>
      <c r="H21" s="88">
        <f>G21</f>
        <v>748030</v>
      </c>
      <c r="I21" s="22"/>
      <c r="J21" s="22"/>
    </row>
    <row r="22" spans="1:10" x14ac:dyDescent="0.25">
      <c r="A22" s="95" t="s">
        <v>250</v>
      </c>
      <c r="B22" s="89" t="s">
        <v>46</v>
      </c>
      <c r="C22" s="91" t="s">
        <v>20</v>
      </c>
      <c r="D22" s="91"/>
      <c r="E22" s="91"/>
      <c r="F22" s="91"/>
      <c r="G22" s="88">
        <f>[1]Ovi!$I$94+[1]Bölcsi!$H$46</f>
        <v>59290754</v>
      </c>
      <c r="H22" s="88">
        <f t="shared" ref="H22:H34" si="1">G22</f>
        <v>59290754</v>
      </c>
      <c r="I22" s="88"/>
      <c r="J22" s="22"/>
    </row>
    <row r="23" spans="1:10" x14ac:dyDescent="0.25">
      <c r="A23" s="95" t="s">
        <v>252</v>
      </c>
      <c r="B23" s="89" t="s">
        <v>47</v>
      </c>
      <c r="C23" s="322" t="s">
        <v>24</v>
      </c>
      <c r="D23" s="322"/>
      <c r="E23" s="322"/>
      <c r="F23" s="322"/>
      <c r="G23" s="88">
        <f>[1]Ovi!$I$102+[1]Bölcsi!$H$47</f>
        <v>236220</v>
      </c>
      <c r="H23" s="88">
        <f t="shared" si="1"/>
        <v>236220</v>
      </c>
      <c r="I23" s="22"/>
      <c r="J23" s="22"/>
    </row>
    <row r="24" spans="1:10" x14ac:dyDescent="0.25">
      <c r="A24" s="95" t="s">
        <v>342</v>
      </c>
      <c r="B24" s="89" t="s">
        <v>146</v>
      </c>
      <c r="C24" s="322" t="s">
        <v>16</v>
      </c>
      <c r="D24" s="322"/>
      <c r="E24" s="322"/>
      <c r="F24" s="322"/>
      <c r="G24" s="88">
        <f>[1]Ovi!$I$95+[1]Bölcsi!$H$48</f>
        <v>551180</v>
      </c>
      <c r="H24" s="88">
        <f t="shared" si="1"/>
        <v>551180</v>
      </c>
      <c r="I24" s="22"/>
      <c r="J24" s="22"/>
    </row>
    <row r="25" spans="1:10" x14ac:dyDescent="0.25">
      <c r="A25" s="95" t="s">
        <v>253</v>
      </c>
      <c r="B25" s="22" t="s">
        <v>396</v>
      </c>
      <c r="C25" s="309" t="s">
        <v>399</v>
      </c>
      <c r="D25" s="91"/>
      <c r="E25" s="91"/>
      <c r="F25" s="91"/>
      <c r="G25" s="88">
        <f>[1]Ovi!$I$96+[1]Bölcsi!$H$49</f>
        <v>6700000</v>
      </c>
      <c r="H25" s="88">
        <f t="shared" si="1"/>
        <v>6700000</v>
      </c>
      <c r="I25" s="22"/>
      <c r="J25" s="22"/>
    </row>
    <row r="26" spans="1:10" x14ac:dyDescent="0.25">
      <c r="A26" s="95" t="s">
        <v>219</v>
      </c>
      <c r="B26" s="22" t="s">
        <v>397</v>
      </c>
      <c r="C26" s="309" t="s">
        <v>400</v>
      </c>
      <c r="D26" s="91"/>
      <c r="E26" s="91"/>
      <c r="F26" s="91"/>
      <c r="G26" s="88">
        <f>[1]Ovi!$I$97+[1]Bölcsi!$H$50</f>
        <v>9000000</v>
      </c>
      <c r="H26" s="88">
        <f t="shared" si="1"/>
        <v>9000000</v>
      </c>
      <c r="I26" s="22"/>
      <c r="J26" s="22"/>
    </row>
    <row r="27" spans="1:10" x14ac:dyDescent="0.25">
      <c r="A27" s="95" t="s">
        <v>220</v>
      </c>
      <c r="B27" s="22" t="s">
        <v>398</v>
      </c>
      <c r="C27" s="322" t="s">
        <v>401</v>
      </c>
      <c r="D27" s="322"/>
      <c r="E27" s="322"/>
      <c r="F27" s="322"/>
      <c r="G27" s="88">
        <f>[1]Ovi!$I$98+[1]Bölcsi!$H$51</f>
        <v>825000</v>
      </c>
      <c r="H27" s="88">
        <f t="shared" si="1"/>
        <v>825000</v>
      </c>
      <c r="I27" s="22"/>
      <c r="J27" s="22"/>
    </row>
    <row r="28" spans="1:10" x14ac:dyDescent="0.25">
      <c r="A28" s="95" t="s">
        <v>273</v>
      </c>
      <c r="B28" s="90" t="s">
        <v>48</v>
      </c>
      <c r="C28" s="322" t="s">
        <v>18</v>
      </c>
      <c r="D28" s="322"/>
      <c r="E28" s="322"/>
      <c r="F28" s="322"/>
      <c r="G28" s="88">
        <f>[1]Ovi!$I$99+[1]Bölcsi!$H$52</f>
        <v>3543306</v>
      </c>
      <c r="H28" s="88">
        <f t="shared" si="1"/>
        <v>3543306</v>
      </c>
      <c r="I28" s="22"/>
      <c r="J28" s="22"/>
    </row>
    <row r="29" spans="1:10" x14ac:dyDescent="0.25">
      <c r="A29" s="95" t="s">
        <v>343</v>
      </c>
      <c r="B29" s="90" t="s">
        <v>321</v>
      </c>
      <c r="C29" s="91" t="s">
        <v>320</v>
      </c>
      <c r="D29" s="91"/>
      <c r="E29" s="91"/>
      <c r="F29" s="91"/>
      <c r="G29" s="88"/>
      <c r="H29" s="88">
        <f t="shared" si="1"/>
        <v>0</v>
      </c>
      <c r="I29" s="22"/>
      <c r="J29" s="22"/>
    </row>
    <row r="30" spans="1:10" x14ac:dyDescent="0.25">
      <c r="A30" s="95" t="s">
        <v>344</v>
      </c>
      <c r="B30" s="90" t="s">
        <v>49</v>
      </c>
      <c r="C30" s="322" t="s">
        <v>22</v>
      </c>
      <c r="D30" s="322"/>
      <c r="E30" s="322"/>
      <c r="F30" s="322"/>
      <c r="G30" s="88">
        <f>[1]Ovi!$I$101+[1]Bölcsi!$H$53</f>
        <v>1677165</v>
      </c>
      <c r="H30" s="88">
        <f t="shared" si="1"/>
        <v>1677165</v>
      </c>
      <c r="I30" s="22"/>
      <c r="J30" s="22"/>
    </row>
    <row r="31" spans="1:10" x14ac:dyDescent="0.25">
      <c r="A31" s="95" t="s">
        <v>254</v>
      </c>
      <c r="B31" s="90" t="s">
        <v>51</v>
      </c>
      <c r="C31" s="322" t="s">
        <v>17</v>
      </c>
      <c r="D31" s="322"/>
      <c r="E31" s="322"/>
      <c r="F31" s="322"/>
      <c r="G31" s="88">
        <f>[1]Ovi!$I$100+[1]Bölcsi!$H$54</f>
        <v>5139846</v>
      </c>
      <c r="H31" s="88">
        <f t="shared" si="1"/>
        <v>5139846</v>
      </c>
      <c r="I31" s="22"/>
      <c r="J31" s="22"/>
    </row>
    <row r="32" spans="1:10" x14ac:dyDescent="0.25">
      <c r="A32" s="95" t="s">
        <v>255</v>
      </c>
      <c r="B32" s="90" t="s">
        <v>50</v>
      </c>
      <c r="C32" s="91" t="s">
        <v>21</v>
      </c>
      <c r="D32" s="91"/>
      <c r="E32" s="91"/>
      <c r="F32" s="91"/>
      <c r="G32" s="88">
        <f>[1]Ovi!$I$103</f>
        <v>157480</v>
      </c>
      <c r="H32" s="88">
        <f t="shared" si="1"/>
        <v>157480</v>
      </c>
      <c r="I32" s="22"/>
      <c r="J32" s="22"/>
    </row>
    <row r="33" spans="1:10" x14ac:dyDescent="0.25">
      <c r="A33" s="95" t="s">
        <v>222</v>
      </c>
      <c r="B33" s="90" t="s">
        <v>147</v>
      </c>
      <c r="C33" s="322" t="s">
        <v>23</v>
      </c>
      <c r="D33" s="322"/>
      <c r="E33" s="322"/>
      <c r="F33" s="322"/>
      <c r="G33" s="88">
        <f>[1]Ovi!$I$104+[1]Bölcsi!$H$55</f>
        <v>19885254.400000002</v>
      </c>
      <c r="H33" s="88">
        <f t="shared" si="1"/>
        <v>19885254.400000002</v>
      </c>
      <c r="I33" s="88"/>
      <c r="J33" s="22"/>
    </row>
    <row r="34" spans="1:10" x14ac:dyDescent="0.25">
      <c r="A34" s="95" t="s">
        <v>223</v>
      </c>
      <c r="B34" s="106" t="s">
        <v>59</v>
      </c>
      <c r="C34" s="322" t="s">
        <v>60</v>
      </c>
      <c r="D34" s="322"/>
      <c r="E34" s="322"/>
      <c r="F34" s="322"/>
      <c r="G34" s="107">
        <f>[1]Ovi!$I$110</f>
        <v>4000000</v>
      </c>
      <c r="H34" s="88">
        <f t="shared" si="1"/>
        <v>4000000</v>
      </c>
      <c r="I34" s="22"/>
      <c r="J34" s="22"/>
    </row>
    <row r="35" spans="1:10" x14ac:dyDescent="0.25">
      <c r="A35" s="95" t="s">
        <v>345</v>
      </c>
      <c r="B35" s="106" t="s">
        <v>403</v>
      </c>
      <c r="C35" s="91" t="s">
        <v>402</v>
      </c>
      <c r="D35" s="91"/>
      <c r="E35" s="91"/>
      <c r="F35" s="91"/>
      <c r="G35" s="107"/>
      <c r="H35" s="88"/>
      <c r="I35" s="22"/>
      <c r="J35" s="22"/>
    </row>
    <row r="36" spans="1:10" x14ac:dyDescent="0.25">
      <c r="A36" s="98" t="s">
        <v>244</v>
      </c>
      <c r="B36" s="99" t="s">
        <v>31</v>
      </c>
      <c r="C36" s="323" t="s">
        <v>119</v>
      </c>
      <c r="D36" s="323"/>
      <c r="E36" s="323"/>
      <c r="F36" s="323"/>
      <c r="G36" s="100">
        <f>SUM(G21:G34)</f>
        <v>111754235.40000001</v>
      </c>
      <c r="H36" s="100">
        <f t="shared" ref="H36:I36" si="2">SUM(H21:H34)</f>
        <v>111754235.40000001</v>
      </c>
      <c r="I36" s="100">
        <f t="shared" si="2"/>
        <v>0</v>
      </c>
      <c r="J36" s="206"/>
    </row>
    <row r="37" spans="1:10" x14ac:dyDescent="0.25">
      <c r="A37" s="95" t="s">
        <v>224</v>
      </c>
      <c r="B37" s="89" t="s">
        <v>258</v>
      </c>
      <c r="C37" s="91" t="s">
        <v>26</v>
      </c>
      <c r="D37" s="102"/>
      <c r="E37" s="102"/>
      <c r="F37" s="102"/>
      <c r="G37" s="103"/>
      <c r="H37" s="22"/>
      <c r="I37" s="22"/>
      <c r="J37" s="22"/>
    </row>
    <row r="38" spans="1:10" x14ac:dyDescent="0.25">
      <c r="A38" s="95" t="s">
        <v>346</v>
      </c>
      <c r="B38" s="89" t="s">
        <v>259</v>
      </c>
      <c r="C38" s="91" t="s">
        <v>25</v>
      </c>
      <c r="D38" s="102"/>
      <c r="E38" s="102"/>
      <c r="F38" s="102"/>
      <c r="G38" s="103"/>
      <c r="H38" s="22"/>
      <c r="I38" s="22"/>
      <c r="J38" s="22"/>
    </row>
    <row r="39" spans="1:10" x14ac:dyDescent="0.25">
      <c r="A39" s="98" t="s">
        <v>256</v>
      </c>
      <c r="B39" s="99" t="s">
        <v>134</v>
      </c>
      <c r="C39" s="105" t="s">
        <v>121</v>
      </c>
      <c r="D39" s="105"/>
      <c r="E39" s="105"/>
      <c r="F39" s="105"/>
      <c r="G39" s="100">
        <f>SUM(G37:G38)</f>
        <v>0</v>
      </c>
      <c r="H39" s="100">
        <v>0</v>
      </c>
      <c r="I39" s="206"/>
      <c r="J39" s="206"/>
    </row>
    <row r="40" spans="1:10" x14ac:dyDescent="0.25">
      <c r="A40" s="95" t="s">
        <v>225</v>
      </c>
      <c r="B40" s="89" t="s">
        <v>260</v>
      </c>
      <c r="C40" s="91" t="s">
        <v>30</v>
      </c>
      <c r="D40" s="102"/>
      <c r="E40" s="102"/>
      <c r="F40" s="102"/>
      <c r="G40" s="103"/>
      <c r="H40" s="22"/>
      <c r="I40" s="22"/>
      <c r="J40" s="22"/>
    </row>
    <row r="41" spans="1:10" x14ac:dyDescent="0.25">
      <c r="A41" s="95" t="s">
        <v>226</v>
      </c>
      <c r="B41" s="89" t="s">
        <v>261</v>
      </c>
      <c r="C41" s="91" t="s">
        <v>42</v>
      </c>
      <c r="D41" s="102"/>
      <c r="E41" s="102"/>
      <c r="F41" s="102"/>
      <c r="G41" s="103"/>
      <c r="H41" s="22"/>
      <c r="I41" s="22"/>
      <c r="J41" s="22"/>
    </row>
    <row r="42" spans="1:10" x14ac:dyDescent="0.25">
      <c r="A42" s="95" t="s">
        <v>228</v>
      </c>
      <c r="B42" s="89" t="s">
        <v>158</v>
      </c>
      <c r="C42" s="91" t="s">
        <v>157</v>
      </c>
      <c r="D42" s="102"/>
      <c r="E42" s="102"/>
      <c r="F42" s="102"/>
      <c r="G42" s="103"/>
      <c r="H42" s="22"/>
      <c r="I42" s="22"/>
      <c r="J42" s="22"/>
    </row>
    <row r="43" spans="1:10" x14ac:dyDescent="0.25">
      <c r="A43" s="98" t="s">
        <v>229</v>
      </c>
      <c r="B43" s="108" t="s">
        <v>122</v>
      </c>
      <c r="C43" s="105" t="s">
        <v>123</v>
      </c>
      <c r="D43" s="105"/>
      <c r="E43" s="105"/>
      <c r="F43" s="105"/>
      <c r="G43" s="100">
        <f>SUM(G40:G42)</f>
        <v>0</v>
      </c>
      <c r="H43" s="100">
        <v>0</v>
      </c>
      <c r="I43" s="206"/>
      <c r="J43" s="206"/>
    </row>
    <row r="44" spans="1:10" x14ac:dyDescent="0.25">
      <c r="A44" s="95" t="s">
        <v>230</v>
      </c>
      <c r="B44" s="89" t="s">
        <v>262</v>
      </c>
      <c r="C44" s="91" t="s">
        <v>97</v>
      </c>
      <c r="D44" s="102"/>
      <c r="E44" s="102"/>
      <c r="F44" s="102"/>
      <c r="G44" s="107">
        <f>[1]Ovi!$I$107</f>
        <v>8620154</v>
      </c>
      <c r="H44" s="107"/>
      <c r="I44" s="107">
        <f>G44</f>
        <v>8620154</v>
      </c>
      <c r="J44" s="22"/>
    </row>
    <row r="45" spans="1:10" x14ac:dyDescent="0.25">
      <c r="A45" s="95" t="s">
        <v>231</v>
      </c>
      <c r="B45" s="89" t="s">
        <v>263</v>
      </c>
      <c r="C45" s="91" t="s">
        <v>36</v>
      </c>
      <c r="D45" s="102"/>
      <c r="E45" s="102"/>
      <c r="F45" s="102"/>
      <c r="G45" s="107">
        <f>[1]Ovi!$I$108</f>
        <v>2327441</v>
      </c>
      <c r="H45" s="107"/>
      <c r="I45" s="107">
        <f>G45</f>
        <v>2327441</v>
      </c>
      <c r="J45" s="22"/>
    </row>
    <row r="46" spans="1:10" x14ac:dyDescent="0.25">
      <c r="A46" s="98" t="s">
        <v>232</v>
      </c>
      <c r="B46" s="99" t="s">
        <v>124</v>
      </c>
      <c r="C46" s="105" t="s">
        <v>125</v>
      </c>
      <c r="D46" s="105"/>
      <c r="E46" s="105"/>
      <c r="F46" s="105"/>
      <c r="G46" s="100">
        <f>SUM(G44:G45)</f>
        <v>10947595</v>
      </c>
      <c r="H46" s="100">
        <f>SUM(H44:H45)</f>
        <v>0</v>
      </c>
      <c r="I46" s="100">
        <f>SUM(I44:I45)</f>
        <v>10947595</v>
      </c>
      <c r="J46" s="206"/>
    </row>
    <row r="47" spans="1:10" x14ac:dyDescent="0.25">
      <c r="A47" s="95" t="s">
        <v>233</v>
      </c>
      <c r="B47" s="89" t="s">
        <v>264</v>
      </c>
      <c r="C47" s="91" t="s">
        <v>35</v>
      </c>
      <c r="D47" s="102"/>
      <c r="E47" s="102"/>
      <c r="F47" s="102"/>
      <c r="G47" s="103"/>
      <c r="H47" s="22"/>
      <c r="I47" s="22"/>
      <c r="J47" s="22"/>
    </row>
    <row r="48" spans="1:10" x14ac:dyDescent="0.25">
      <c r="A48" s="95" t="s">
        <v>347</v>
      </c>
      <c r="B48" s="89" t="s">
        <v>149</v>
      </c>
      <c r="C48" s="91" t="s">
        <v>37</v>
      </c>
      <c r="D48" s="91"/>
      <c r="E48" s="91"/>
      <c r="F48" s="91"/>
      <c r="G48" s="107"/>
      <c r="H48" s="22"/>
      <c r="I48" s="22"/>
      <c r="J48" s="22"/>
    </row>
    <row r="49" spans="1:987" x14ac:dyDescent="0.25">
      <c r="A49" s="98" t="s">
        <v>348</v>
      </c>
      <c r="B49" s="99" t="s">
        <v>126</v>
      </c>
      <c r="C49" s="105" t="s">
        <v>127</v>
      </c>
      <c r="D49" s="105"/>
      <c r="E49" s="105"/>
      <c r="F49" s="105"/>
      <c r="G49" s="100">
        <f>SUM(G47:G48)</f>
        <v>0</v>
      </c>
      <c r="H49" s="100">
        <f>SUM(H47:H48)</f>
        <v>0</v>
      </c>
      <c r="I49" s="206"/>
      <c r="J49" s="206"/>
    </row>
    <row r="50" spans="1:987" ht="25.5" x14ac:dyDescent="0.25">
      <c r="A50" s="95" t="s">
        <v>349</v>
      </c>
      <c r="B50" s="89" t="s">
        <v>265</v>
      </c>
      <c r="C50" s="91" t="s">
        <v>153</v>
      </c>
      <c r="D50" s="91"/>
      <c r="E50" s="91"/>
      <c r="F50" s="91"/>
      <c r="G50" s="107"/>
      <c r="H50" s="22"/>
      <c r="I50" s="22"/>
      <c r="J50" s="22"/>
    </row>
    <row r="51" spans="1:987" x14ac:dyDescent="0.25">
      <c r="A51" s="98" t="s">
        <v>257</v>
      </c>
      <c r="B51" s="99" t="s">
        <v>128</v>
      </c>
      <c r="C51" s="105" t="s">
        <v>129</v>
      </c>
      <c r="D51" s="105"/>
      <c r="E51" s="105"/>
      <c r="F51" s="105"/>
      <c r="G51" s="100">
        <f>SUM(G50)</f>
        <v>0</v>
      </c>
      <c r="H51" s="100">
        <f>SUM(H50)</f>
        <v>0</v>
      </c>
      <c r="I51" s="206"/>
      <c r="J51" s="206"/>
    </row>
    <row r="52" spans="1:987" ht="37.15" customHeight="1" x14ac:dyDescent="0.25">
      <c r="A52" s="98" t="s">
        <v>350</v>
      </c>
      <c r="B52" s="104" t="s">
        <v>266</v>
      </c>
      <c r="C52" s="323" t="s">
        <v>267</v>
      </c>
      <c r="D52" s="323"/>
      <c r="E52" s="323"/>
      <c r="F52" s="323"/>
      <c r="G52" s="100">
        <f>G19+G20+G36+G39+G43+G46+G49+G51</f>
        <v>424664190.5</v>
      </c>
      <c r="H52" s="100">
        <f>H51+H49+H46+H43+H39+H36+H20+H19</f>
        <v>413716595.39999998</v>
      </c>
      <c r="I52" s="100">
        <f>I19+I20+I36+I39+I43+I46+I49+I51</f>
        <v>10947595</v>
      </c>
      <c r="J52" s="206"/>
    </row>
    <row r="53" spans="1:987" ht="13.9" x14ac:dyDescent="0.25">
      <c r="A53" s="96"/>
    </row>
    <row r="54" spans="1:987" ht="22.15" customHeight="1" x14ac:dyDescent="0.25">
      <c r="A54" s="337" t="s">
        <v>268</v>
      </c>
      <c r="B54" s="337"/>
      <c r="C54" s="337"/>
      <c r="D54" s="337"/>
      <c r="E54" s="337"/>
      <c r="F54" s="337"/>
      <c r="G54" s="337"/>
      <c r="H54" s="337"/>
      <c r="I54" s="337"/>
      <c r="J54" s="337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  <c r="HV54" s="86"/>
      <c r="HW54" s="86"/>
      <c r="HX54" s="86"/>
      <c r="HY54" s="86"/>
      <c r="HZ54" s="86"/>
      <c r="IA54" s="86"/>
      <c r="IB54" s="86"/>
      <c r="IC54" s="86"/>
      <c r="ID54" s="86"/>
      <c r="IE54" s="86"/>
      <c r="IF54" s="86"/>
      <c r="IG54" s="86"/>
      <c r="IH54" s="86"/>
      <c r="II54" s="86"/>
      <c r="IJ54" s="86"/>
      <c r="IK54" s="86"/>
      <c r="IL54" s="86"/>
      <c r="IM54" s="86"/>
      <c r="IN54" s="86"/>
      <c r="IO54" s="86"/>
      <c r="IP54" s="86"/>
      <c r="IQ54" s="86"/>
      <c r="IR54" s="86"/>
      <c r="IS54" s="86"/>
      <c r="IT54" s="86"/>
      <c r="IU54" s="86"/>
      <c r="IV54" s="86"/>
      <c r="IW54" s="86"/>
      <c r="IX54" s="86"/>
      <c r="IY54" s="86"/>
      <c r="IZ54" s="86"/>
      <c r="JA54" s="86"/>
      <c r="JB54" s="86"/>
      <c r="JC54" s="86"/>
      <c r="JD54" s="86"/>
      <c r="JE54" s="86"/>
      <c r="JF54" s="86"/>
      <c r="JG54" s="86"/>
      <c r="JH54" s="86"/>
      <c r="JI54" s="86"/>
      <c r="JJ54" s="86"/>
      <c r="JK54" s="86"/>
      <c r="JL54" s="86"/>
      <c r="JM54" s="86"/>
      <c r="JN54" s="86"/>
      <c r="JO54" s="86"/>
      <c r="JP54" s="86"/>
      <c r="JQ54" s="86"/>
      <c r="JR54" s="86"/>
      <c r="JS54" s="86"/>
      <c r="JT54" s="86"/>
      <c r="JU54" s="86"/>
      <c r="JV54" s="86"/>
      <c r="JW54" s="86"/>
      <c r="JX54" s="86"/>
      <c r="JY54" s="86"/>
      <c r="JZ54" s="86"/>
      <c r="KA54" s="86"/>
      <c r="KB54" s="86"/>
      <c r="KC54" s="86"/>
      <c r="KD54" s="86"/>
      <c r="KE54" s="86"/>
      <c r="KF54" s="86"/>
      <c r="KG54" s="86"/>
      <c r="KH54" s="86"/>
      <c r="KI54" s="86"/>
      <c r="KJ54" s="86"/>
      <c r="KK54" s="86"/>
      <c r="KL54" s="86"/>
      <c r="KM54" s="86"/>
      <c r="KN54" s="86"/>
      <c r="KO54" s="86"/>
      <c r="KP54" s="86"/>
      <c r="KQ54" s="86"/>
      <c r="KR54" s="86"/>
      <c r="KS54" s="86"/>
      <c r="KT54" s="86"/>
      <c r="KU54" s="86"/>
      <c r="KV54" s="86"/>
      <c r="KW54" s="86"/>
      <c r="KX54" s="86"/>
      <c r="KY54" s="86"/>
      <c r="KZ54" s="86"/>
      <c r="LA54" s="86"/>
      <c r="LB54" s="86"/>
      <c r="LC54" s="86"/>
      <c r="LD54" s="86"/>
      <c r="LE54" s="86"/>
      <c r="LF54" s="86"/>
      <c r="LG54" s="86"/>
      <c r="LH54" s="86"/>
      <c r="LI54" s="86"/>
      <c r="LJ54" s="86"/>
      <c r="LK54" s="86"/>
      <c r="LL54" s="86"/>
      <c r="LM54" s="86"/>
      <c r="LN54" s="86"/>
      <c r="LO54" s="86"/>
      <c r="LP54" s="86"/>
      <c r="LQ54" s="86"/>
      <c r="LR54" s="86"/>
      <c r="LS54" s="86"/>
      <c r="LT54" s="86"/>
      <c r="LU54" s="86"/>
      <c r="LV54" s="86"/>
      <c r="LW54" s="86"/>
      <c r="LX54" s="86"/>
      <c r="LY54" s="86"/>
      <c r="LZ54" s="86"/>
      <c r="MA54" s="86"/>
      <c r="MB54" s="86"/>
      <c r="MC54" s="86"/>
      <c r="MD54" s="86"/>
      <c r="ME54" s="86"/>
      <c r="MF54" s="86"/>
      <c r="MG54" s="86"/>
      <c r="MH54" s="86"/>
      <c r="MI54" s="86"/>
      <c r="MJ54" s="86"/>
      <c r="MK54" s="86"/>
      <c r="ML54" s="86"/>
      <c r="MM54" s="86"/>
      <c r="MN54" s="86"/>
      <c r="MO54" s="86"/>
      <c r="MP54" s="86"/>
      <c r="MQ54" s="86"/>
      <c r="MR54" s="86"/>
      <c r="MS54" s="86"/>
      <c r="MT54" s="86"/>
      <c r="MU54" s="86"/>
      <c r="MV54" s="86"/>
      <c r="MW54" s="86"/>
      <c r="MX54" s="86"/>
      <c r="MY54" s="86"/>
      <c r="MZ54" s="86"/>
      <c r="NA54" s="86"/>
      <c r="NB54" s="86"/>
      <c r="NC54" s="86"/>
      <c r="ND54" s="86"/>
      <c r="NE54" s="86"/>
      <c r="NF54" s="86"/>
      <c r="NG54" s="86"/>
      <c r="NH54" s="86"/>
      <c r="NI54" s="86"/>
      <c r="NJ54" s="86"/>
      <c r="NK54" s="86"/>
      <c r="NL54" s="86"/>
      <c r="NM54" s="86"/>
      <c r="NN54" s="86"/>
      <c r="NO54" s="86"/>
      <c r="NP54" s="86"/>
      <c r="NQ54" s="86"/>
      <c r="NR54" s="86"/>
      <c r="NS54" s="86"/>
      <c r="NT54" s="86"/>
      <c r="NU54" s="86"/>
      <c r="NV54" s="86"/>
      <c r="NW54" s="86"/>
      <c r="NX54" s="86"/>
      <c r="NY54" s="86"/>
      <c r="NZ54" s="86"/>
      <c r="OA54" s="86"/>
      <c r="OB54" s="86"/>
      <c r="OC54" s="86"/>
      <c r="OD54" s="86"/>
      <c r="OE54" s="86"/>
      <c r="OF54" s="86"/>
      <c r="OG54" s="86"/>
      <c r="OH54" s="86"/>
      <c r="OI54" s="86"/>
      <c r="OJ54" s="86"/>
      <c r="OK54" s="86"/>
      <c r="OL54" s="86"/>
      <c r="OM54" s="86"/>
      <c r="ON54" s="86"/>
      <c r="OO54" s="86"/>
      <c r="OP54" s="86"/>
      <c r="OQ54" s="86"/>
      <c r="OR54" s="86"/>
      <c r="OS54" s="86"/>
      <c r="OT54" s="86"/>
      <c r="OU54" s="86"/>
      <c r="OV54" s="86"/>
      <c r="OW54" s="86"/>
      <c r="OX54" s="86"/>
      <c r="OY54" s="86"/>
      <c r="OZ54" s="86"/>
      <c r="PA54" s="86"/>
      <c r="PB54" s="86"/>
      <c r="PC54" s="86"/>
      <c r="PD54" s="86"/>
      <c r="PE54" s="86"/>
      <c r="PF54" s="86"/>
      <c r="PG54" s="86"/>
      <c r="PH54" s="86"/>
      <c r="PI54" s="86"/>
      <c r="PJ54" s="86"/>
      <c r="PK54" s="86"/>
      <c r="PL54" s="86"/>
      <c r="PM54" s="86"/>
      <c r="PN54" s="86"/>
      <c r="PO54" s="86"/>
      <c r="PP54" s="86"/>
      <c r="PQ54" s="86"/>
      <c r="PR54" s="86"/>
      <c r="PS54" s="86"/>
      <c r="PT54" s="86"/>
      <c r="PU54" s="86"/>
      <c r="PV54" s="86"/>
      <c r="PW54" s="86"/>
      <c r="PX54" s="86"/>
      <c r="PY54" s="86"/>
      <c r="PZ54" s="86"/>
      <c r="QA54" s="86"/>
      <c r="QB54" s="86"/>
      <c r="QC54" s="86"/>
      <c r="QD54" s="86"/>
      <c r="QE54" s="86"/>
      <c r="QF54" s="86"/>
      <c r="QG54" s="86"/>
      <c r="QH54" s="86"/>
      <c r="QI54" s="86"/>
      <c r="QJ54" s="86"/>
      <c r="QK54" s="86"/>
      <c r="QL54" s="86"/>
      <c r="QM54" s="86"/>
      <c r="QN54" s="86"/>
      <c r="QO54" s="86"/>
      <c r="QP54" s="86"/>
      <c r="QQ54" s="86"/>
      <c r="QR54" s="86"/>
      <c r="QS54" s="86"/>
      <c r="QT54" s="86"/>
      <c r="QU54" s="86"/>
      <c r="QV54" s="86"/>
      <c r="QW54" s="86"/>
      <c r="QX54" s="86"/>
      <c r="QY54" s="86"/>
      <c r="QZ54" s="86"/>
      <c r="RA54" s="86"/>
      <c r="RB54" s="86"/>
      <c r="RC54" s="86"/>
      <c r="RD54" s="86"/>
      <c r="RE54" s="86"/>
      <c r="RF54" s="86"/>
      <c r="RG54" s="86"/>
      <c r="RH54" s="86"/>
      <c r="RI54" s="86"/>
      <c r="RJ54" s="86"/>
      <c r="RK54" s="86"/>
      <c r="RL54" s="86"/>
      <c r="RM54" s="86"/>
      <c r="RN54" s="86"/>
      <c r="RO54" s="86"/>
      <c r="RP54" s="86"/>
      <c r="RQ54" s="86"/>
      <c r="RR54" s="86"/>
      <c r="RS54" s="86"/>
      <c r="RT54" s="86"/>
      <c r="RU54" s="86"/>
      <c r="RV54" s="86"/>
      <c r="RW54" s="86"/>
      <c r="RX54" s="86"/>
      <c r="RY54" s="86"/>
      <c r="RZ54" s="86"/>
      <c r="SA54" s="86"/>
      <c r="SB54" s="86"/>
      <c r="SC54" s="86"/>
      <c r="SD54" s="86"/>
      <c r="SE54" s="86"/>
      <c r="SF54" s="86"/>
      <c r="SG54" s="86"/>
      <c r="SH54" s="86"/>
      <c r="SI54" s="86"/>
      <c r="SJ54" s="86"/>
      <c r="SK54" s="86"/>
      <c r="SL54" s="86"/>
      <c r="SM54" s="86"/>
      <c r="SN54" s="86"/>
      <c r="SO54" s="86"/>
      <c r="SP54" s="86"/>
      <c r="SQ54" s="86"/>
      <c r="SR54" s="86"/>
      <c r="SS54" s="86"/>
      <c r="ST54" s="86"/>
      <c r="SU54" s="86"/>
      <c r="SV54" s="86"/>
      <c r="SW54" s="86"/>
      <c r="SX54" s="86"/>
      <c r="SY54" s="86"/>
      <c r="SZ54" s="86"/>
      <c r="TA54" s="86"/>
      <c r="TB54" s="86"/>
      <c r="TC54" s="86"/>
      <c r="TD54" s="86"/>
      <c r="TE54" s="86"/>
      <c r="TF54" s="86"/>
      <c r="TG54" s="86"/>
      <c r="TH54" s="86"/>
      <c r="TI54" s="86"/>
      <c r="TJ54" s="86"/>
      <c r="TK54" s="86"/>
      <c r="TL54" s="86"/>
      <c r="TM54" s="86"/>
      <c r="TN54" s="86"/>
      <c r="TO54" s="86"/>
      <c r="TP54" s="86"/>
      <c r="TQ54" s="86"/>
      <c r="TR54" s="86"/>
      <c r="TS54" s="86"/>
      <c r="TT54" s="86"/>
      <c r="TU54" s="86"/>
      <c r="TV54" s="86"/>
      <c r="TW54" s="86"/>
      <c r="TX54" s="86"/>
      <c r="TY54" s="86"/>
      <c r="TZ54" s="86"/>
      <c r="UA54" s="86"/>
      <c r="UB54" s="86"/>
      <c r="UC54" s="86"/>
      <c r="UD54" s="86"/>
      <c r="UE54" s="86"/>
      <c r="UF54" s="86"/>
      <c r="UG54" s="86"/>
      <c r="UH54" s="86"/>
      <c r="UI54" s="86"/>
      <c r="UJ54" s="86"/>
      <c r="UK54" s="86"/>
      <c r="UL54" s="86"/>
      <c r="UM54" s="86"/>
      <c r="UN54" s="86"/>
      <c r="UO54" s="86"/>
      <c r="UP54" s="86"/>
      <c r="UQ54" s="86"/>
      <c r="UR54" s="86"/>
      <c r="US54" s="86"/>
      <c r="UT54" s="86"/>
      <c r="UU54" s="86"/>
      <c r="UV54" s="86"/>
      <c r="UW54" s="86"/>
      <c r="UX54" s="86"/>
      <c r="UY54" s="86"/>
      <c r="UZ54" s="86"/>
      <c r="VA54" s="86"/>
      <c r="VB54" s="86"/>
      <c r="VC54" s="86"/>
      <c r="VD54" s="86"/>
      <c r="VE54" s="86"/>
      <c r="VF54" s="86"/>
      <c r="VG54" s="86"/>
      <c r="VH54" s="86"/>
      <c r="VI54" s="86"/>
      <c r="VJ54" s="86"/>
      <c r="VK54" s="86"/>
      <c r="VL54" s="86"/>
      <c r="VM54" s="86"/>
      <c r="VN54" s="86"/>
      <c r="VO54" s="86"/>
      <c r="VP54" s="86"/>
      <c r="VQ54" s="86"/>
      <c r="VR54" s="86"/>
      <c r="VS54" s="86"/>
      <c r="VT54" s="86"/>
      <c r="VU54" s="86"/>
      <c r="VV54" s="86"/>
      <c r="VW54" s="86"/>
      <c r="VX54" s="86"/>
      <c r="VY54" s="86"/>
      <c r="VZ54" s="86"/>
      <c r="WA54" s="86"/>
      <c r="WB54" s="86"/>
      <c r="WC54" s="86"/>
      <c r="WD54" s="86"/>
      <c r="WE54" s="86"/>
      <c r="WF54" s="86"/>
      <c r="WG54" s="86"/>
      <c r="WH54" s="86"/>
      <c r="WI54" s="86"/>
      <c r="WJ54" s="86"/>
      <c r="WK54" s="86"/>
      <c r="WL54" s="86"/>
      <c r="WM54" s="86"/>
      <c r="WN54" s="86"/>
      <c r="WO54" s="86"/>
      <c r="WP54" s="86"/>
      <c r="WQ54" s="86"/>
      <c r="WR54" s="86"/>
      <c r="WS54" s="86"/>
      <c r="WT54" s="86"/>
      <c r="WU54" s="86"/>
      <c r="WV54" s="86"/>
      <c r="WW54" s="86"/>
      <c r="WX54" s="86"/>
      <c r="WY54" s="86"/>
      <c r="WZ54" s="86"/>
      <c r="XA54" s="86"/>
      <c r="XB54" s="86"/>
      <c r="XC54" s="86"/>
      <c r="XD54" s="86"/>
      <c r="XE54" s="86"/>
      <c r="XF54" s="86"/>
      <c r="XG54" s="86"/>
      <c r="XH54" s="86"/>
      <c r="XI54" s="86"/>
      <c r="XJ54" s="86"/>
      <c r="XK54" s="86"/>
      <c r="XL54" s="86"/>
      <c r="XM54" s="86"/>
      <c r="XN54" s="86"/>
      <c r="XO54" s="86"/>
      <c r="XP54" s="86"/>
      <c r="XQ54" s="86"/>
      <c r="XR54" s="86"/>
      <c r="XS54" s="86"/>
      <c r="XT54" s="86"/>
      <c r="XU54" s="86"/>
      <c r="XV54" s="86"/>
      <c r="XW54" s="86"/>
      <c r="XX54" s="86"/>
      <c r="XY54" s="86"/>
      <c r="XZ54" s="86"/>
      <c r="YA54" s="86"/>
      <c r="YB54" s="86"/>
      <c r="YC54" s="86"/>
      <c r="YD54" s="86"/>
      <c r="YE54" s="86"/>
      <c r="YF54" s="86"/>
      <c r="YG54" s="86"/>
      <c r="YH54" s="86"/>
      <c r="YI54" s="86"/>
      <c r="YJ54" s="86"/>
      <c r="YK54" s="86"/>
      <c r="YL54" s="86"/>
      <c r="YM54" s="86"/>
      <c r="YN54" s="86"/>
      <c r="YO54" s="86"/>
      <c r="YP54" s="86"/>
      <c r="YQ54" s="86"/>
      <c r="YR54" s="86"/>
      <c r="YS54" s="86"/>
      <c r="YT54" s="86"/>
      <c r="YU54" s="86"/>
      <c r="YV54" s="86"/>
      <c r="YW54" s="86"/>
      <c r="YX54" s="86"/>
      <c r="YY54" s="86"/>
      <c r="YZ54" s="86"/>
      <c r="ZA54" s="86"/>
      <c r="ZB54" s="86"/>
      <c r="ZC54" s="86"/>
      <c r="ZD54" s="86"/>
      <c r="ZE54" s="86"/>
      <c r="ZF54" s="86"/>
      <c r="ZG54" s="86"/>
      <c r="ZH54" s="86"/>
      <c r="ZI54" s="86"/>
      <c r="ZJ54" s="86"/>
      <c r="ZK54" s="86"/>
      <c r="ZL54" s="86"/>
      <c r="ZM54" s="86"/>
      <c r="ZN54" s="86"/>
      <c r="ZO54" s="86"/>
      <c r="ZP54" s="86"/>
      <c r="ZQ54" s="86"/>
      <c r="ZR54" s="86"/>
      <c r="ZS54" s="86"/>
      <c r="ZT54" s="86"/>
      <c r="ZU54" s="86"/>
      <c r="ZV54" s="86"/>
      <c r="ZW54" s="86"/>
      <c r="ZX54" s="86"/>
      <c r="ZY54" s="86"/>
      <c r="ZZ54" s="86"/>
      <c r="AAA54" s="86"/>
      <c r="AAB54" s="86"/>
      <c r="AAC54" s="86"/>
      <c r="AAD54" s="86"/>
      <c r="AAE54" s="86"/>
      <c r="AAF54" s="86"/>
      <c r="AAG54" s="86"/>
      <c r="AAH54" s="86"/>
      <c r="AAI54" s="86"/>
      <c r="AAJ54" s="86"/>
      <c r="AAK54" s="86"/>
      <c r="AAL54" s="86"/>
      <c r="AAM54" s="86"/>
      <c r="AAN54" s="86"/>
      <c r="AAO54" s="86"/>
      <c r="AAP54" s="86"/>
      <c r="AAQ54" s="86"/>
      <c r="AAR54" s="86"/>
      <c r="AAS54" s="86"/>
      <c r="AAT54" s="86"/>
      <c r="AAU54" s="86"/>
      <c r="AAV54" s="86"/>
      <c r="AAW54" s="86"/>
      <c r="AAX54" s="86"/>
      <c r="AAY54" s="86"/>
      <c r="AAZ54" s="86"/>
      <c r="ABA54" s="86"/>
      <c r="ABB54" s="86"/>
      <c r="ABC54" s="86"/>
      <c r="ABD54" s="86"/>
      <c r="ABE54" s="86"/>
      <c r="ABF54" s="86"/>
      <c r="ABG54" s="86"/>
      <c r="ABH54" s="86"/>
      <c r="ABI54" s="86"/>
      <c r="ABJ54" s="86"/>
      <c r="ABK54" s="86"/>
      <c r="ABL54" s="86"/>
      <c r="ABM54" s="86"/>
      <c r="ABN54" s="86"/>
      <c r="ABO54" s="86"/>
      <c r="ABP54" s="86"/>
      <c r="ABQ54" s="86"/>
      <c r="ABR54" s="86"/>
      <c r="ABS54" s="86"/>
      <c r="ABT54" s="86"/>
      <c r="ABU54" s="86"/>
      <c r="ABV54" s="86"/>
      <c r="ABW54" s="86"/>
      <c r="ABX54" s="86"/>
      <c r="ABY54" s="86"/>
      <c r="ABZ54" s="86"/>
      <c r="ACA54" s="86"/>
      <c r="ACB54" s="86"/>
      <c r="ACC54" s="86"/>
      <c r="ACD54" s="86"/>
      <c r="ACE54" s="86"/>
      <c r="ACF54" s="86"/>
      <c r="ACG54" s="86"/>
      <c r="ACH54" s="86"/>
      <c r="ACI54" s="86"/>
      <c r="ACJ54" s="86"/>
      <c r="ACK54" s="86"/>
      <c r="ACL54" s="86"/>
      <c r="ACM54" s="86"/>
      <c r="ACN54" s="86"/>
      <c r="ACO54" s="86"/>
      <c r="ACP54" s="86"/>
      <c r="ACQ54" s="86"/>
      <c r="ACR54" s="86"/>
      <c r="ACS54" s="86"/>
      <c r="ACT54" s="86"/>
      <c r="ACU54" s="86"/>
      <c r="ACV54" s="86"/>
      <c r="ACW54" s="86"/>
      <c r="ACX54" s="86"/>
      <c r="ACY54" s="86"/>
      <c r="ACZ54" s="86"/>
      <c r="ADA54" s="86"/>
      <c r="ADB54" s="86"/>
      <c r="ADC54" s="86"/>
      <c r="ADD54" s="86"/>
      <c r="ADE54" s="86"/>
      <c r="ADF54" s="86"/>
      <c r="ADG54" s="86"/>
      <c r="ADH54" s="86"/>
      <c r="ADI54" s="86"/>
      <c r="ADJ54" s="86"/>
      <c r="ADK54" s="86"/>
      <c r="ADL54" s="86"/>
      <c r="ADM54" s="86"/>
      <c r="ADN54" s="86"/>
      <c r="ADO54" s="86"/>
      <c r="ADP54" s="86"/>
      <c r="ADQ54" s="86"/>
      <c r="ADR54" s="86"/>
      <c r="ADS54" s="86"/>
      <c r="ADT54" s="86"/>
      <c r="ADU54" s="86"/>
      <c r="ADV54" s="86"/>
      <c r="ADW54" s="86"/>
      <c r="ADX54" s="86"/>
      <c r="ADY54" s="86"/>
      <c r="ADZ54" s="86"/>
      <c r="AEA54" s="86"/>
      <c r="AEB54" s="86"/>
      <c r="AEC54" s="86"/>
      <c r="AED54" s="86"/>
      <c r="AEE54" s="86"/>
      <c r="AEF54" s="86"/>
      <c r="AEG54" s="86"/>
      <c r="AEH54" s="86"/>
      <c r="AEI54" s="86"/>
      <c r="AEJ54" s="86"/>
      <c r="AEK54" s="86"/>
      <c r="AEL54" s="86"/>
      <c r="AEM54" s="86"/>
      <c r="AEN54" s="86"/>
      <c r="AEO54" s="86"/>
      <c r="AEP54" s="86"/>
      <c r="AEQ54" s="86"/>
      <c r="AER54" s="86"/>
      <c r="AES54" s="86"/>
      <c r="AET54" s="86"/>
      <c r="AEU54" s="86"/>
      <c r="AEV54" s="86"/>
      <c r="AEW54" s="86"/>
      <c r="AEX54" s="86"/>
      <c r="AEY54" s="86"/>
      <c r="AEZ54" s="86"/>
      <c r="AFA54" s="86"/>
      <c r="AFB54" s="86"/>
      <c r="AFC54" s="86"/>
      <c r="AFD54" s="86"/>
      <c r="AFE54" s="86"/>
      <c r="AFF54" s="86"/>
      <c r="AFG54" s="86"/>
      <c r="AFH54" s="86"/>
      <c r="AFI54" s="86"/>
      <c r="AFJ54" s="86"/>
      <c r="AFK54" s="86"/>
      <c r="AFL54" s="86"/>
      <c r="AFM54" s="86"/>
      <c r="AFN54" s="86"/>
      <c r="AFO54" s="86"/>
      <c r="AFP54" s="86"/>
      <c r="AFQ54" s="86"/>
      <c r="AFR54" s="86"/>
      <c r="AFS54" s="86"/>
      <c r="AFT54" s="86"/>
      <c r="AFU54" s="86"/>
      <c r="AFV54" s="86"/>
      <c r="AFW54" s="86"/>
      <c r="AFX54" s="86"/>
      <c r="AFY54" s="86"/>
      <c r="AFZ54" s="86"/>
      <c r="AGA54" s="86"/>
      <c r="AGB54" s="86"/>
      <c r="AGC54" s="86"/>
      <c r="AGD54" s="86"/>
      <c r="AGE54" s="86"/>
      <c r="AGF54" s="86"/>
      <c r="AGG54" s="86"/>
      <c r="AGH54" s="86"/>
      <c r="AGI54" s="86"/>
      <c r="AGJ54" s="86"/>
      <c r="AGK54" s="86"/>
      <c r="AGL54" s="86"/>
      <c r="AGM54" s="86"/>
      <c r="AGN54" s="86"/>
      <c r="AGO54" s="86"/>
      <c r="AGP54" s="86"/>
      <c r="AGQ54" s="86"/>
      <c r="AGR54" s="86"/>
      <c r="AGS54" s="86"/>
      <c r="AGT54" s="86"/>
      <c r="AGU54" s="86"/>
      <c r="AGV54" s="86"/>
      <c r="AGW54" s="86"/>
      <c r="AGX54" s="86"/>
      <c r="AGY54" s="86"/>
      <c r="AGZ54" s="86"/>
      <c r="AHA54" s="86"/>
      <c r="AHB54" s="86"/>
      <c r="AHC54" s="86"/>
      <c r="AHD54" s="86"/>
      <c r="AHE54" s="86"/>
      <c r="AHF54" s="86"/>
      <c r="AHG54" s="86"/>
      <c r="AHH54" s="86"/>
      <c r="AHI54" s="86"/>
      <c r="AHJ54" s="86"/>
      <c r="AHK54" s="86"/>
      <c r="AHL54" s="86"/>
      <c r="AHM54" s="86"/>
      <c r="AHN54" s="86"/>
      <c r="AHO54" s="86"/>
      <c r="AHP54" s="86"/>
      <c r="AHQ54" s="86"/>
      <c r="AHR54" s="86"/>
      <c r="AHS54" s="86"/>
      <c r="AHT54" s="86"/>
      <c r="AHU54" s="86"/>
      <c r="AHV54" s="86"/>
      <c r="AHW54" s="86"/>
      <c r="AHX54" s="86"/>
      <c r="AHY54" s="86"/>
      <c r="AHZ54" s="86"/>
      <c r="AIA54" s="86"/>
      <c r="AIB54" s="86"/>
      <c r="AIC54" s="86"/>
      <c r="AID54" s="86"/>
      <c r="AIE54" s="86"/>
      <c r="AIF54" s="86"/>
      <c r="AIG54" s="86"/>
      <c r="AIH54" s="86"/>
      <c r="AII54" s="86"/>
      <c r="AIJ54" s="86"/>
      <c r="AIK54" s="86"/>
      <c r="AIL54" s="86"/>
      <c r="AIM54" s="86"/>
      <c r="AIN54" s="86"/>
      <c r="AIO54" s="86"/>
      <c r="AIP54" s="86"/>
      <c r="AIQ54" s="86"/>
      <c r="AIR54" s="86"/>
      <c r="AIS54" s="86"/>
      <c r="AIT54" s="86"/>
      <c r="AIU54" s="86"/>
      <c r="AIV54" s="86"/>
      <c r="AIW54" s="86"/>
      <c r="AIX54" s="86"/>
      <c r="AIY54" s="86"/>
      <c r="AIZ54" s="86"/>
      <c r="AJA54" s="86"/>
      <c r="AJB54" s="86"/>
      <c r="AJC54" s="86"/>
      <c r="AJD54" s="86"/>
      <c r="AJE54" s="86"/>
      <c r="AJF54" s="86"/>
      <c r="AJG54" s="86"/>
      <c r="AJH54" s="86"/>
      <c r="AJI54" s="86"/>
      <c r="AJJ54" s="86"/>
      <c r="AJK54" s="86"/>
      <c r="AJL54" s="86"/>
      <c r="AJM54" s="86"/>
      <c r="AJN54" s="86"/>
      <c r="AJO54" s="86"/>
      <c r="AJP54" s="86"/>
      <c r="AJQ54" s="86"/>
      <c r="AJR54" s="86"/>
      <c r="AJS54" s="86"/>
      <c r="AJT54" s="86"/>
      <c r="AJU54" s="86"/>
      <c r="AJV54" s="86"/>
      <c r="AJW54" s="86"/>
      <c r="AJX54" s="86"/>
      <c r="AJY54" s="86"/>
      <c r="AJZ54" s="86"/>
      <c r="AKA54" s="86"/>
      <c r="AKB54" s="86"/>
      <c r="AKC54" s="86"/>
      <c r="AKD54" s="86"/>
      <c r="AKE54" s="86"/>
      <c r="AKF54" s="86"/>
      <c r="AKG54" s="86"/>
      <c r="AKH54" s="86"/>
      <c r="AKI54" s="86"/>
      <c r="AKJ54" s="86"/>
      <c r="AKK54" s="86"/>
      <c r="AKL54" s="86"/>
      <c r="AKM54" s="86"/>
      <c r="AKN54" s="86"/>
      <c r="AKO54" s="86"/>
      <c r="AKP54" s="86"/>
      <c r="AKQ54" s="86"/>
      <c r="AKR54" s="86"/>
      <c r="AKS54" s="86"/>
      <c r="AKT54" s="86"/>
      <c r="AKU54" s="86"/>
      <c r="AKV54" s="86"/>
      <c r="AKW54" s="86"/>
      <c r="AKX54" s="86"/>
      <c r="AKY54" s="86"/>
    </row>
    <row r="55" spans="1:987" ht="22.15" customHeight="1" x14ac:dyDescent="0.25">
      <c r="A55" s="318" t="s">
        <v>185</v>
      </c>
      <c r="B55" s="319" t="s">
        <v>109</v>
      </c>
      <c r="C55" s="320" t="s">
        <v>206</v>
      </c>
      <c r="D55" s="320"/>
      <c r="E55" s="320"/>
      <c r="F55" s="320"/>
      <c r="G55" s="321" t="s">
        <v>186</v>
      </c>
      <c r="H55" s="333" t="s">
        <v>330</v>
      </c>
      <c r="I55" s="334"/>
      <c r="J55" s="335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6"/>
      <c r="HG55" s="86"/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6"/>
      <c r="HV55" s="86"/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6"/>
      <c r="IK55" s="86"/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  <c r="IW55" s="86"/>
      <c r="IX55" s="86"/>
      <c r="IY55" s="86"/>
      <c r="IZ55" s="86"/>
      <c r="JA55" s="86"/>
      <c r="JB55" s="86"/>
      <c r="JC55" s="86"/>
      <c r="JD55" s="86"/>
      <c r="JE55" s="86"/>
      <c r="JF55" s="86"/>
      <c r="JG55" s="86"/>
      <c r="JH55" s="86"/>
      <c r="JI55" s="86"/>
      <c r="JJ55" s="86"/>
      <c r="JK55" s="86"/>
      <c r="JL55" s="86"/>
      <c r="JM55" s="86"/>
      <c r="JN55" s="86"/>
      <c r="JO55" s="86"/>
      <c r="JP55" s="86"/>
      <c r="JQ55" s="86"/>
      <c r="JR55" s="86"/>
      <c r="JS55" s="86"/>
      <c r="JT55" s="86"/>
      <c r="JU55" s="86"/>
      <c r="JV55" s="86"/>
      <c r="JW55" s="86"/>
      <c r="JX55" s="86"/>
      <c r="JY55" s="86"/>
      <c r="JZ55" s="86"/>
      <c r="KA55" s="86"/>
      <c r="KB55" s="86"/>
      <c r="KC55" s="86"/>
      <c r="KD55" s="86"/>
      <c r="KE55" s="86"/>
      <c r="KF55" s="86"/>
      <c r="KG55" s="86"/>
      <c r="KH55" s="86"/>
      <c r="KI55" s="86"/>
      <c r="KJ55" s="86"/>
      <c r="KK55" s="86"/>
      <c r="KL55" s="86"/>
      <c r="KM55" s="86"/>
      <c r="KN55" s="86"/>
      <c r="KO55" s="86"/>
      <c r="KP55" s="86"/>
      <c r="KQ55" s="86"/>
      <c r="KR55" s="86"/>
      <c r="KS55" s="86"/>
      <c r="KT55" s="86"/>
      <c r="KU55" s="86"/>
      <c r="KV55" s="86"/>
      <c r="KW55" s="86"/>
      <c r="KX55" s="86"/>
      <c r="KY55" s="86"/>
      <c r="KZ55" s="86"/>
      <c r="LA55" s="86"/>
      <c r="LB55" s="86"/>
      <c r="LC55" s="86"/>
      <c r="LD55" s="86"/>
      <c r="LE55" s="86"/>
      <c r="LF55" s="86"/>
      <c r="LG55" s="86"/>
      <c r="LH55" s="86"/>
      <c r="LI55" s="86"/>
      <c r="LJ55" s="86"/>
      <c r="LK55" s="86"/>
      <c r="LL55" s="86"/>
      <c r="LM55" s="86"/>
      <c r="LN55" s="86"/>
      <c r="LO55" s="86"/>
      <c r="LP55" s="86"/>
      <c r="LQ55" s="86"/>
      <c r="LR55" s="86"/>
      <c r="LS55" s="86"/>
      <c r="LT55" s="86"/>
      <c r="LU55" s="86"/>
      <c r="LV55" s="86"/>
      <c r="LW55" s="86"/>
      <c r="LX55" s="86"/>
      <c r="LY55" s="86"/>
      <c r="LZ55" s="86"/>
      <c r="MA55" s="86"/>
      <c r="MB55" s="86"/>
      <c r="MC55" s="86"/>
      <c r="MD55" s="86"/>
      <c r="ME55" s="86"/>
      <c r="MF55" s="86"/>
      <c r="MG55" s="86"/>
      <c r="MH55" s="86"/>
      <c r="MI55" s="86"/>
      <c r="MJ55" s="86"/>
      <c r="MK55" s="86"/>
      <c r="ML55" s="86"/>
      <c r="MM55" s="86"/>
      <c r="MN55" s="86"/>
      <c r="MO55" s="86"/>
      <c r="MP55" s="86"/>
      <c r="MQ55" s="86"/>
      <c r="MR55" s="86"/>
      <c r="MS55" s="86"/>
      <c r="MT55" s="86"/>
      <c r="MU55" s="86"/>
      <c r="MV55" s="86"/>
      <c r="MW55" s="86"/>
      <c r="MX55" s="86"/>
      <c r="MY55" s="86"/>
      <c r="MZ55" s="86"/>
      <c r="NA55" s="86"/>
      <c r="NB55" s="86"/>
      <c r="NC55" s="86"/>
      <c r="ND55" s="86"/>
      <c r="NE55" s="86"/>
      <c r="NF55" s="86"/>
      <c r="NG55" s="86"/>
      <c r="NH55" s="86"/>
      <c r="NI55" s="86"/>
      <c r="NJ55" s="86"/>
      <c r="NK55" s="86"/>
      <c r="NL55" s="86"/>
      <c r="NM55" s="86"/>
      <c r="NN55" s="86"/>
      <c r="NO55" s="86"/>
      <c r="NP55" s="86"/>
      <c r="NQ55" s="86"/>
      <c r="NR55" s="86"/>
      <c r="NS55" s="86"/>
      <c r="NT55" s="86"/>
      <c r="NU55" s="86"/>
      <c r="NV55" s="86"/>
      <c r="NW55" s="86"/>
      <c r="NX55" s="86"/>
      <c r="NY55" s="86"/>
      <c r="NZ55" s="86"/>
      <c r="OA55" s="86"/>
      <c r="OB55" s="86"/>
      <c r="OC55" s="86"/>
      <c r="OD55" s="86"/>
      <c r="OE55" s="86"/>
      <c r="OF55" s="86"/>
      <c r="OG55" s="86"/>
      <c r="OH55" s="86"/>
      <c r="OI55" s="86"/>
      <c r="OJ55" s="86"/>
      <c r="OK55" s="86"/>
      <c r="OL55" s="86"/>
      <c r="OM55" s="86"/>
      <c r="ON55" s="86"/>
      <c r="OO55" s="86"/>
      <c r="OP55" s="86"/>
      <c r="OQ55" s="86"/>
      <c r="OR55" s="86"/>
      <c r="OS55" s="86"/>
      <c r="OT55" s="86"/>
      <c r="OU55" s="86"/>
      <c r="OV55" s="86"/>
      <c r="OW55" s="86"/>
      <c r="OX55" s="86"/>
      <c r="OY55" s="86"/>
      <c r="OZ55" s="86"/>
      <c r="PA55" s="86"/>
      <c r="PB55" s="86"/>
      <c r="PC55" s="86"/>
      <c r="PD55" s="86"/>
      <c r="PE55" s="86"/>
      <c r="PF55" s="86"/>
      <c r="PG55" s="86"/>
      <c r="PH55" s="86"/>
      <c r="PI55" s="86"/>
      <c r="PJ55" s="86"/>
      <c r="PK55" s="86"/>
      <c r="PL55" s="86"/>
      <c r="PM55" s="86"/>
      <c r="PN55" s="86"/>
      <c r="PO55" s="86"/>
      <c r="PP55" s="86"/>
      <c r="PQ55" s="86"/>
      <c r="PR55" s="86"/>
      <c r="PS55" s="86"/>
      <c r="PT55" s="86"/>
      <c r="PU55" s="86"/>
      <c r="PV55" s="86"/>
      <c r="PW55" s="86"/>
      <c r="PX55" s="86"/>
      <c r="PY55" s="86"/>
      <c r="PZ55" s="86"/>
      <c r="QA55" s="86"/>
      <c r="QB55" s="86"/>
      <c r="QC55" s="86"/>
      <c r="QD55" s="86"/>
      <c r="QE55" s="86"/>
      <c r="QF55" s="86"/>
      <c r="QG55" s="86"/>
      <c r="QH55" s="86"/>
      <c r="QI55" s="86"/>
      <c r="QJ55" s="86"/>
      <c r="QK55" s="86"/>
      <c r="QL55" s="86"/>
      <c r="QM55" s="86"/>
      <c r="QN55" s="86"/>
      <c r="QO55" s="86"/>
      <c r="QP55" s="86"/>
      <c r="QQ55" s="86"/>
      <c r="QR55" s="86"/>
      <c r="QS55" s="86"/>
      <c r="QT55" s="86"/>
      <c r="QU55" s="86"/>
      <c r="QV55" s="86"/>
      <c r="QW55" s="86"/>
      <c r="QX55" s="86"/>
      <c r="QY55" s="86"/>
      <c r="QZ55" s="86"/>
      <c r="RA55" s="86"/>
      <c r="RB55" s="86"/>
      <c r="RC55" s="86"/>
      <c r="RD55" s="86"/>
      <c r="RE55" s="86"/>
      <c r="RF55" s="86"/>
      <c r="RG55" s="86"/>
      <c r="RH55" s="86"/>
      <c r="RI55" s="86"/>
      <c r="RJ55" s="86"/>
      <c r="RK55" s="86"/>
      <c r="RL55" s="86"/>
      <c r="RM55" s="86"/>
      <c r="RN55" s="86"/>
      <c r="RO55" s="86"/>
      <c r="RP55" s="86"/>
      <c r="RQ55" s="86"/>
      <c r="RR55" s="86"/>
      <c r="RS55" s="86"/>
      <c r="RT55" s="86"/>
      <c r="RU55" s="86"/>
      <c r="RV55" s="86"/>
      <c r="RW55" s="86"/>
      <c r="RX55" s="86"/>
      <c r="RY55" s="86"/>
      <c r="RZ55" s="86"/>
      <c r="SA55" s="86"/>
      <c r="SB55" s="86"/>
      <c r="SC55" s="86"/>
      <c r="SD55" s="86"/>
      <c r="SE55" s="86"/>
      <c r="SF55" s="86"/>
      <c r="SG55" s="86"/>
      <c r="SH55" s="86"/>
      <c r="SI55" s="86"/>
      <c r="SJ55" s="86"/>
      <c r="SK55" s="86"/>
      <c r="SL55" s="86"/>
      <c r="SM55" s="86"/>
      <c r="SN55" s="86"/>
      <c r="SO55" s="86"/>
      <c r="SP55" s="86"/>
      <c r="SQ55" s="86"/>
      <c r="SR55" s="86"/>
      <c r="SS55" s="86"/>
      <c r="ST55" s="86"/>
      <c r="SU55" s="86"/>
      <c r="SV55" s="86"/>
      <c r="SW55" s="86"/>
      <c r="SX55" s="86"/>
      <c r="SY55" s="86"/>
      <c r="SZ55" s="86"/>
      <c r="TA55" s="86"/>
      <c r="TB55" s="86"/>
      <c r="TC55" s="86"/>
      <c r="TD55" s="86"/>
      <c r="TE55" s="86"/>
      <c r="TF55" s="86"/>
      <c r="TG55" s="86"/>
      <c r="TH55" s="86"/>
      <c r="TI55" s="86"/>
      <c r="TJ55" s="86"/>
      <c r="TK55" s="86"/>
      <c r="TL55" s="86"/>
      <c r="TM55" s="86"/>
      <c r="TN55" s="86"/>
      <c r="TO55" s="86"/>
      <c r="TP55" s="86"/>
      <c r="TQ55" s="86"/>
      <c r="TR55" s="86"/>
      <c r="TS55" s="86"/>
      <c r="TT55" s="86"/>
      <c r="TU55" s="86"/>
      <c r="TV55" s="86"/>
      <c r="TW55" s="86"/>
      <c r="TX55" s="86"/>
      <c r="TY55" s="86"/>
      <c r="TZ55" s="86"/>
      <c r="UA55" s="86"/>
      <c r="UB55" s="86"/>
      <c r="UC55" s="86"/>
      <c r="UD55" s="86"/>
      <c r="UE55" s="86"/>
      <c r="UF55" s="86"/>
      <c r="UG55" s="86"/>
      <c r="UH55" s="86"/>
      <c r="UI55" s="86"/>
      <c r="UJ55" s="86"/>
      <c r="UK55" s="86"/>
      <c r="UL55" s="86"/>
      <c r="UM55" s="86"/>
      <c r="UN55" s="86"/>
      <c r="UO55" s="86"/>
      <c r="UP55" s="86"/>
      <c r="UQ55" s="86"/>
      <c r="UR55" s="86"/>
      <c r="US55" s="86"/>
      <c r="UT55" s="86"/>
      <c r="UU55" s="86"/>
      <c r="UV55" s="86"/>
      <c r="UW55" s="86"/>
      <c r="UX55" s="86"/>
      <c r="UY55" s="86"/>
      <c r="UZ55" s="86"/>
      <c r="VA55" s="86"/>
      <c r="VB55" s="86"/>
      <c r="VC55" s="86"/>
      <c r="VD55" s="86"/>
      <c r="VE55" s="86"/>
      <c r="VF55" s="86"/>
      <c r="VG55" s="86"/>
      <c r="VH55" s="86"/>
      <c r="VI55" s="86"/>
      <c r="VJ55" s="86"/>
      <c r="VK55" s="86"/>
      <c r="VL55" s="86"/>
      <c r="VM55" s="86"/>
      <c r="VN55" s="86"/>
      <c r="VO55" s="86"/>
      <c r="VP55" s="86"/>
      <c r="VQ55" s="86"/>
      <c r="VR55" s="86"/>
      <c r="VS55" s="86"/>
      <c r="VT55" s="86"/>
      <c r="VU55" s="86"/>
      <c r="VV55" s="86"/>
      <c r="VW55" s="86"/>
      <c r="VX55" s="86"/>
      <c r="VY55" s="86"/>
      <c r="VZ55" s="86"/>
      <c r="WA55" s="86"/>
      <c r="WB55" s="86"/>
      <c r="WC55" s="86"/>
      <c r="WD55" s="86"/>
      <c r="WE55" s="86"/>
      <c r="WF55" s="86"/>
      <c r="WG55" s="86"/>
      <c r="WH55" s="86"/>
      <c r="WI55" s="86"/>
      <c r="WJ55" s="86"/>
      <c r="WK55" s="86"/>
      <c r="WL55" s="86"/>
      <c r="WM55" s="86"/>
      <c r="WN55" s="86"/>
      <c r="WO55" s="86"/>
      <c r="WP55" s="86"/>
      <c r="WQ55" s="86"/>
      <c r="WR55" s="86"/>
      <c r="WS55" s="86"/>
      <c r="WT55" s="86"/>
      <c r="WU55" s="86"/>
      <c r="WV55" s="86"/>
      <c r="WW55" s="86"/>
      <c r="WX55" s="86"/>
      <c r="WY55" s="86"/>
      <c r="WZ55" s="86"/>
      <c r="XA55" s="86"/>
      <c r="XB55" s="86"/>
      <c r="XC55" s="86"/>
      <c r="XD55" s="86"/>
      <c r="XE55" s="86"/>
      <c r="XF55" s="86"/>
      <c r="XG55" s="86"/>
      <c r="XH55" s="86"/>
      <c r="XI55" s="86"/>
      <c r="XJ55" s="86"/>
      <c r="XK55" s="86"/>
      <c r="XL55" s="86"/>
      <c r="XM55" s="86"/>
      <c r="XN55" s="86"/>
      <c r="XO55" s="86"/>
      <c r="XP55" s="86"/>
      <c r="XQ55" s="86"/>
      <c r="XR55" s="86"/>
      <c r="XS55" s="86"/>
      <c r="XT55" s="86"/>
      <c r="XU55" s="86"/>
      <c r="XV55" s="86"/>
      <c r="XW55" s="86"/>
      <c r="XX55" s="86"/>
      <c r="XY55" s="86"/>
      <c r="XZ55" s="86"/>
      <c r="YA55" s="86"/>
      <c r="YB55" s="86"/>
      <c r="YC55" s="86"/>
      <c r="YD55" s="86"/>
      <c r="YE55" s="86"/>
      <c r="YF55" s="86"/>
      <c r="YG55" s="86"/>
      <c r="YH55" s="86"/>
      <c r="YI55" s="86"/>
      <c r="YJ55" s="86"/>
      <c r="YK55" s="86"/>
      <c r="YL55" s="86"/>
      <c r="YM55" s="86"/>
      <c r="YN55" s="86"/>
      <c r="YO55" s="86"/>
      <c r="YP55" s="86"/>
      <c r="YQ55" s="86"/>
      <c r="YR55" s="86"/>
      <c r="YS55" s="86"/>
      <c r="YT55" s="86"/>
      <c r="YU55" s="86"/>
      <c r="YV55" s="86"/>
      <c r="YW55" s="86"/>
      <c r="YX55" s="86"/>
      <c r="YY55" s="86"/>
      <c r="YZ55" s="86"/>
      <c r="ZA55" s="86"/>
      <c r="ZB55" s="86"/>
      <c r="ZC55" s="86"/>
      <c r="ZD55" s="86"/>
      <c r="ZE55" s="86"/>
      <c r="ZF55" s="86"/>
      <c r="ZG55" s="86"/>
      <c r="ZH55" s="86"/>
      <c r="ZI55" s="86"/>
      <c r="ZJ55" s="86"/>
      <c r="ZK55" s="86"/>
      <c r="ZL55" s="86"/>
      <c r="ZM55" s="86"/>
      <c r="ZN55" s="86"/>
      <c r="ZO55" s="86"/>
      <c r="ZP55" s="86"/>
      <c r="ZQ55" s="86"/>
      <c r="ZR55" s="86"/>
      <c r="ZS55" s="86"/>
      <c r="ZT55" s="86"/>
      <c r="ZU55" s="86"/>
      <c r="ZV55" s="86"/>
      <c r="ZW55" s="86"/>
      <c r="ZX55" s="86"/>
      <c r="ZY55" s="86"/>
      <c r="ZZ55" s="86"/>
      <c r="AAA55" s="86"/>
      <c r="AAB55" s="86"/>
      <c r="AAC55" s="86"/>
      <c r="AAD55" s="86"/>
      <c r="AAE55" s="86"/>
      <c r="AAF55" s="86"/>
      <c r="AAG55" s="86"/>
      <c r="AAH55" s="86"/>
      <c r="AAI55" s="86"/>
      <c r="AAJ55" s="86"/>
      <c r="AAK55" s="86"/>
      <c r="AAL55" s="86"/>
      <c r="AAM55" s="86"/>
      <c r="AAN55" s="86"/>
      <c r="AAO55" s="86"/>
      <c r="AAP55" s="86"/>
      <c r="AAQ55" s="86"/>
      <c r="AAR55" s="86"/>
      <c r="AAS55" s="86"/>
      <c r="AAT55" s="86"/>
      <c r="AAU55" s="86"/>
      <c r="AAV55" s="86"/>
      <c r="AAW55" s="86"/>
      <c r="AAX55" s="86"/>
      <c r="AAY55" s="86"/>
      <c r="AAZ55" s="86"/>
      <c r="ABA55" s="86"/>
      <c r="ABB55" s="86"/>
      <c r="ABC55" s="86"/>
      <c r="ABD55" s="86"/>
      <c r="ABE55" s="86"/>
      <c r="ABF55" s="86"/>
      <c r="ABG55" s="86"/>
      <c r="ABH55" s="86"/>
      <c r="ABI55" s="86"/>
      <c r="ABJ55" s="86"/>
      <c r="ABK55" s="86"/>
      <c r="ABL55" s="86"/>
      <c r="ABM55" s="86"/>
      <c r="ABN55" s="86"/>
      <c r="ABO55" s="86"/>
      <c r="ABP55" s="86"/>
      <c r="ABQ55" s="86"/>
      <c r="ABR55" s="86"/>
      <c r="ABS55" s="86"/>
      <c r="ABT55" s="86"/>
      <c r="ABU55" s="86"/>
      <c r="ABV55" s="86"/>
      <c r="ABW55" s="86"/>
      <c r="ABX55" s="86"/>
      <c r="ABY55" s="86"/>
      <c r="ABZ55" s="86"/>
      <c r="ACA55" s="86"/>
      <c r="ACB55" s="86"/>
      <c r="ACC55" s="86"/>
      <c r="ACD55" s="86"/>
      <c r="ACE55" s="86"/>
      <c r="ACF55" s="86"/>
      <c r="ACG55" s="86"/>
      <c r="ACH55" s="86"/>
      <c r="ACI55" s="86"/>
      <c r="ACJ55" s="86"/>
      <c r="ACK55" s="86"/>
      <c r="ACL55" s="86"/>
      <c r="ACM55" s="86"/>
      <c r="ACN55" s="86"/>
      <c r="ACO55" s="86"/>
      <c r="ACP55" s="86"/>
      <c r="ACQ55" s="86"/>
      <c r="ACR55" s="86"/>
      <c r="ACS55" s="86"/>
      <c r="ACT55" s="86"/>
      <c r="ACU55" s="86"/>
      <c r="ACV55" s="86"/>
      <c r="ACW55" s="86"/>
      <c r="ACX55" s="86"/>
      <c r="ACY55" s="86"/>
      <c r="ACZ55" s="86"/>
      <c r="ADA55" s="86"/>
      <c r="ADB55" s="86"/>
      <c r="ADC55" s="86"/>
      <c r="ADD55" s="86"/>
      <c r="ADE55" s="86"/>
      <c r="ADF55" s="86"/>
      <c r="ADG55" s="86"/>
      <c r="ADH55" s="86"/>
      <c r="ADI55" s="86"/>
      <c r="ADJ55" s="86"/>
      <c r="ADK55" s="86"/>
      <c r="ADL55" s="86"/>
      <c r="ADM55" s="86"/>
      <c r="ADN55" s="86"/>
      <c r="ADO55" s="86"/>
      <c r="ADP55" s="86"/>
      <c r="ADQ55" s="86"/>
      <c r="ADR55" s="86"/>
      <c r="ADS55" s="86"/>
      <c r="ADT55" s="86"/>
      <c r="ADU55" s="86"/>
      <c r="ADV55" s="86"/>
      <c r="ADW55" s="86"/>
      <c r="ADX55" s="86"/>
      <c r="ADY55" s="86"/>
      <c r="ADZ55" s="86"/>
      <c r="AEA55" s="86"/>
      <c r="AEB55" s="86"/>
      <c r="AEC55" s="86"/>
      <c r="AED55" s="86"/>
      <c r="AEE55" s="86"/>
      <c r="AEF55" s="86"/>
      <c r="AEG55" s="86"/>
      <c r="AEH55" s="86"/>
      <c r="AEI55" s="86"/>
      <c r="AEJ55" s="86"/>
      <c r="AEK55" s="86"/>
      <c r="AEL55" s="86"/>
      <c r="AEM55" s="86"/>
      <c r="AEN55" s="86"/>
      <c r="AEO55" s="86"/>
      <c r="AEP55" s="86"/>
      <c r="AEQ55" s="86"/>
      <c r="AER55" s="86"/>
      <c r="AES55" s="86"/>
      <c r="AET55" s="86"/>
      <c r="AEU55" s="86"/>
      <c r="AEV55" s="86"/>
      <c r="AEW55" s="86"/>
      <c r="AEX55" s="86"/>
      <c r="AEY55" s="86"/>
      <c r="AEZ55" s="86"/>
      <c r="AFA55" s="86"/>
      <c r="AFB55" s="86"/>
      <c r="AFC55" s="86"/>
      <c r="AFD55" s="86"/>
      <c r="AFE55" s="86"/>
      <c r="AFF55" s="86"/>
      <c r="AFG55" s="86"/>
      <c r="AFH55" s="86"/>
      <c r="AFI55" s="86"/>
      <c r="AFJ55" s="86"/>
      <c r="AFK55" s="86"/>
      <c r="AFL55" s="86"/>
      <c r="AFM55" s="86"/>
      <c r="AFN55" s="86"/>
      <c r="AFO55" s="86"/>
      <c r="AFP55" s="86"/>
      <c r="AFQ55" s="86"/>
      <c r="AFR55" s="86"/>
      <c r="AFS55" s="86"/>
      <c r="AFT55" s="86"/>
      <c r="AFU55" s="86"/>
      <c r="AFV55" s="86"/>
      <c r="AFW55" s="86"/>
      <c r="AFX55" s="86"/>
      <c r="AFY55" s="86"/>
      <c r="AFZ55" s="86"/>
      <c r="AGA55" s="86"/>
      <c r="AGB55" s="86"/>
      <c r="AGC55" s="86"/>
      <c r="AGD55" s="86"/>
      <c r="AGE55" s="86"/>
      <c r="AGF55" s="86"/>
      <c r="AGG55" s="86"/>
      <c r="AGH55" s="86"/>
      <c r="AGI55" s="86"/>
      <c r="AGJ55" s="86"/>
      <c r="AGK55" s="86"/>
      <c r="AGL55" s="86"/>
      <c r="AGM55" s="86"/>
      <c r="AGN55" s="86"/>
      <c r="AGO55" s="86"/>
      <c r="AGP55" s="86"/>
      <c r="AGQ55" s="86"/>
      <c r="AGR55" s="86"/>
      <c r="AGS55" s="86"/>
      <c r="AGT55" s="86"/>
      <c r="AGU55" s="86"/>
      <c r="AGV55" s="86"/>
      <c r="AGW55" s="86"/>
      <c r="AGX55" s="86"/>
      <c r="AGY55" s="86"/>
      <c r="AGZ55" s="86"/>
      <c r="AHA55" s="86"/>
      <c r="AHB55" s="86"/>
      <c r="AHC55" s="86"/>
      <c r="AHD55" s="86"/>
      <c r="AHE55" s="86"/>
      <c r="AHF55" s="86"/>
      <c r="AHG55" s="86"/>
      <c r="AHH55" s="86"/>
      <c r="AHI55" s="86"/>
      <c r="AHJ55" s="86"/>
      <c r="AHK55" s="86"/>
      <c r="AHL55" s="86"/>
      <c r="AHM55" s="86"/>
      <c r="AHN55" s="86"/>
      <c r="AHO55" s="86"/>
      <c r="AHP55" s="86"/>
      <c r="AHQ55" s="86"/>
      <c r="AHR55" s="86"/>
      <c r="AHS55" s="86"/>
      <c r="AHT55" s="86"/>
      <c r="AHU55" s="86"/>
      <c r="AHV55" s="86"/>
      <c r="AHW55" s="86"/>
      <c r="AHX55" s="86"/>
      <c r="AHY55" s="86"/>
      <c r="AHZ55" s="86"/>
      <c r="AIA55" s="86"/>
      <c r="AIB55" s="86"/>
      <c r="AIC55" s="86"/>
      <c r="AID55" s="86"/>
      <c r="AIE55" s="86"/>
      <c r="AIF55" s="86"/>
      <c r="AIG55" s="86"/>
      <c r="AIH55" s="86"/>
      <c r="AII55" s="86"/>
      <c r="AIJ55" s="86"/>
      <c r="AIK55" s="86"/>
      <c r="AIL55" s="86"/>
      <c r="AIM55" s="86"/>
      <c r="AIN55" s="86"/>
      <c r="AIO55" s="86"/>
      <c r="AIP55" s="86"/>
      <c r="AIQ55" s="86"/>
      <c r="AIR55" s="86"/>
      <c r="AIS55" s="86"/>
      <c r="AIT55" s="86"/>
      <c r="AIU55" s="86"/>
      <c r="AIV55" s="86"/>
      <c r="AIW55" s="86"/>
      <c r="AIX55" s="86"/>
      <c r="AIY55" s="86"/>
      <c r="AIZ55" s="86"/>
      <c r="AJA55" s="86"/>
      <c r="AJB55" s="86"/>
      <c r="AJC55" s="86"/>
      <c r="AJD55" s="86"/>
      <c r="AJE55" s="86"/>
      <c r="AJF55" s="86"/>
      <c r="AJG55" s="86"/>
      <c r="AJH55" s="86"/>
      <c r="AJI55" s="86"/>
      <c r="AJJ55" s="86"/>
      <c r="AJK55" s="86"/>
      <c r="AJL55" s="86"/>
      <c r="AJM55" s="86"/>
      <c r="AJN55" s="86"/>
      <c r="AJO55" s="86"/>
      <c r="AJP55" s="86"/>
      <c r="AJQ55" s="86"/>
      <c r="AJR55" s="86"/>
      <c r="AJS55" s="86"/>
      <c r="AJT55" s="86"/>
      <c r="AJU55" s="86"/>
      <c r="AJV55" s="86"/>
      <c r="AJW55" s="86"/>
      <c r="AJX55" s="86"/>
      <c r="AJY55" s="86"/>
      <c r="AJZ55" s="86"/>
      <c r="AKA55" s="86"/>
      <c r="AKB55" s="86"/>
      <c r="AKC55" s="86"/>
      <c r="AKD55" s="86"/>
      <c r="AKE55" s="86"/>
      <c r="AKF55" s="86"/>
      <c r="AKG55" s="86"/>
      <c r="AKH55" s="86"/>
      <c r="AKI55" s="86"/>
      <c r="AKJ55" s="86"/>
      <c r="AKK55" s="86"/>
      <c r="AKL55" s="86"/>
      <c r="AKM55" s="86"/>
      <c r="AKN55" s="86"/>
      <c r="AKO55" s="86"/>
      <c r="AKP55" s="86"/>
      <c r="AKQ55" s="86"/>
      <c r="AKR55" s="86"/>
      <c r="AKS55" s="86"/>
      <c r="AKT55" s="86"/>
      <c r="AKU55" s="86"/>
      <c r="AKV55" s="86"/>
      <c r="AKW55" s="86"/>
      <c r="AKX55" s="86"/>
      <c r="AKY55" s="86"/>
    </row>
    <row r="56" spans="1:987" ht="43.5" customHeight="1" x14ac:dyDescent="0.25">
      <c r="A56" s="318"/>
      <c r="B56" s="319"/>
      <c r="C56" s="320"/>
      <c r="D56" s="320"/>
      <c r="E56" s="320"/>
      <c r="F56" s="320"/>
      <c r="G56" s="321"/>
      <c r="H56" s="231" t="s">
        <v>85</v>
      </c>
      <c r="I56" s="231" t="s">
        <v>86</v>
      </c>
      <c r="J56" s="231" t="s">
        <v>87</v>
      </c>
    </row>
    <row r="57" spans="1:987" x14ac:dyDescent="0.25">
      <c r="A57" s="95" t="s">
        <v>394</v>
      </c>
      <c r="B57" s="90" t="s">
        <v>148</v>
      </c>
      <c r="C57" s="328" t="s">
        <v>55</v>
      </c>
      <c r="D57" s="329"/>
      <c r="E57" s="329"/>
      <c r="F57" s="330"/>
      <c r="G57" s="88"/>
      <c r="H57" s="22"/>
      <c r="I57" s="22"/>
      <c r="J57" s="22"/>
    </row>
    <row r="58" spans="1:987" x14ac:dyDescent="0.25">
      <c r="A58" s="95" t="s">
        <v>395</v>
      </c>
      <c r="B58" s="90" t="s">
        <v>269</v>
      </c>
      <c r="C58" s="322" t="s">
        <v>161</v>
      </c>
      <c r="D58" s="322"/>
      <c r="E58" s="322"/>
      <c r="F58" s="322"/>
      <c r="G58" s="88"/>
      <c r="H58" s="22"/>
      <c r="I58" s="22"/>
      <c r="J58" s="22"/>
    </row>
    <row r="59" spans="1:987" ht="37.15" customHeight="1" x14ac:dyDescent="0.25">
      <c r="A59" s="98" t="s">
        <v>404</v>
      </c>
      <c r="B59" s="104" t="s">
        <v>130</v>
      </c>
      <c r="C59" s="323" t="s">
        <v>131</v>
      </c>
      <c r="D59" s="323"/>
      <c r="E59" s="323"/>
      <c r="F59" s="323"/>
      <c r="G59" s="100"/>
      <c r="H59" s="206"/>
      <c r="I59" s="206"/>
      <c r="J59" s="206"/>
    </row>
    <row r="61" spans="1:987" x14ac:dyDescent="0.25">
      <c r="A61" s="262"/>
      <c r="B61" s="263" t="s">
        <v>314</v>
      </c>
      <c r="C61" s="326"/>
      <c r="D61" s="326"/>
      <c r="E61" s="326"/>
      <c r="F61" s="326"/>
      <c r="G61" s="264">
        <f>G52+G59</f>
        <v>424664190.5</v>
      </c>
      <c r="H61" s="267"/>
      <c r="I61" s="267"/>
      <c r="J61" s="266"/>
    </row>
  </sheetData>
  <mergeCells count="37">
    <mergeCell ref="C61:F61"/>
    <mergeCell ref="C13:F13"/>
    <mergeCell ref="C16:F16"/>
    <mergeCell ref="C17:F17"/>
    <mergeCell ref="C18:F18"/>
    <mergeCell ref="C58:F58"/>
    <mergeCell ref="C59:F59"/>
    <mergeCell ref="G55:G56"/>
    <mergeCell ref="H55:J55"/>
    <mergeCell ref="C21:F21"/>
    <mergeCell ref="C23:F23"/>
    <mergeCell ref="C24:F24"/>
    <mergeCell ref="A1:J1"/>
    <mergeCell ref="C7:F7"/>
    <mergeCell ref="A5:A6"/>
    <mergeCell ref="B5:B6"/>
    <mergeCell ref="C5:F6"/>
    <mergeCell ref="G5:G6"/>
    <mergeCell ref="H5:J5"/>
    <mergeCell ref="A3:J3"/>
    <mergeCell ref="A4:J4"/>
    <mergeCell ref="C11:F11"/>
    <mergeCell ref="C52:F52"/>
    <mergeCell ref="C34:F34"/>
    <mergeCell ref="C36:F36"/>
    <mergeCell ref="C57:F57"/>
    <mergeCell ref="C27:F27"/>
    <mergeCell ref="C28:F28"/>
    <mergeCell ref="C30:F30"/>
    <mergeCell ref="C31:F31"/>
    <mergeCell ref="C33:F33"/>
    <mergeCell ref="C19:F19"/>
    <mergeCell ref="C20:F20"/>
    <mergeCell ref="A54:J54"/>
    <mergeCell ref="A55:A56"/>
    <mergeCell ref="B55:B56"/>
    <mergeCell ref="C55:F56"/>
  </mergeCells>
  <pageMargins left="0.7" right="0.7" top="0.75" bottom="0.75" header="0.3" footer="0.3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Y47"/>
  <sheetViews>
    <sheetView topLeftCell="A43" workbookViewId="0">
      <selection activeCell="G43" sqref="G43"/>
    </sheetView>
  </sheetViews>
  <sheetFormatPr defaultColWidth="9.140625" defaultRowHeight="15" x14ac:dyDescent="0.25"/>
  <cols>
    <col min="1" max="1" width="9.140625" style="97"/>
    <col min="2" max="2" width="59" style="62" customWidth="1"/>
    <col min="3" max="3" width="8.5703125" style="62" customWidth="1"/>
    <col min="4" max="4" width="1.140625" style="62" hidden="1" customWidth="1"/>
    <col min="5" max="6" width="8.85546875" style="62" hidden="1" customWidth="1"/>
    <col min="7" max="7" width="20.28515625" style="94" customWidth="1"/>
    <col min="8" max="8" width="14" style="62" bestFit="1" customWidth="1"/>
    <col min="9" max="9" width="9.85546875" style="62" bestFit="1" customWidth="1"/>
    <col min="10" max="16384" width="9.140625" style="62"/>
  </cols>
  <sheetData>
    <row r="1" spans="1:987" x14ac:dyDescent="0.25">
      <c r="A1" s="324" t="s">
        <v>416</v>
      </c>
      <c r="B1" s="324"/>
      <c r="C1" s="324"/>
      <c r="D1" s="324"/>
      <c r="E1" s="324"/>
      <c r="F1" s="324"/>
      <c r="G1" s="324"/>
      <c r="H1" s="324"/>
      <c r="I1" s="324"/>
      <c r="J1" s="324"/>
    </row>
    <row r="2" spans="1:987" ht="13.9" x14ac:dyDescent="0.25">
      <c r="A2" s="227"/>
      <c r="B2" s="227"/>
      <c r="C2" s="227"/>
      <c r="D2" s="227"/>
      <c r="E2" s="227"/>
      <c r="F2" s="227"/>
      <c r="G2" s="227"/>
      <c r="H2" s="227"/>
      <c r="I2" s="227"/>
      <c r="J2" s="227"/>
    </row>
    <row r="3" spans="1:987" ht="22.15" customHeight="1" x14ac:dyDescent="0.25">
      <c r="A3" s="336" t="s">
        <v>270</v>
      </c>
      <c r="B3" s="336"/>
      <c r="C3" s="336"/>
      <c r="D3" s="336"/>
      <c r="E3" s="336"/>
      <c r="F3" s="336"/>
      <c r="G3" s="336"/>
      <c r="H3" s="336"/>
      <c r="I3" s="336"/>
      <c r="J3" s="33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  <c r="IW3" s="86"/>
      <c r="IX3" s="86"/>
      <c r="IY3" s="86"/>
      <c r="IZ3" s="86"/>
      <c r="JA3" s="86"/>
      <c r="JB3" s="86"/>
      <c r="JC3" s="86"/>
      <c r="JD3" s="86"/>
      <c r="JE3" s="86"/>
      <c r="JF3" s="86"/>
      <c r="JG3" s="86"/>
      <c r="JH3" s="86"/>
      <c r="JI3" s="86"/>
      <c r="JJ3" s="86"/>
      <c r="JK3" s="86"/>
      <c r="JL3" s="86"/>
      <c r="JM3" s="86"/>
      <c r="JN3" s="86"/>
      <c r="JO3" s="86"/>
      <c r="JP3" s="86"/>
      <c r="JQ3" s="86"/>
      <c r="JR3" s="86"/>
      <c r="JS3" s="86"/>
      <c r="JT3" s="86"/>
      <c r="JU3" s="86"/>
      <c r="JV3" s="86"/>
      <c r="JW3" s="86"/>
      <c r="JX3" s="86"/>
      <c r="JY3" s="86"/>
      <c r="JZ3" s="86"/>
      <c r="KA3" s="86"/>
      <c r="KB3" s="86"/>
      <c r="KC3" s="86"/>
      <c r="KD3" s="86"/>
      <c r="KE3" s="86"/>
      <c r="KF3" s="86"/>
      <c r="KG3" s="86"/>
      <c r="KH3" s="86"/>
      <c r="KI3" s="86"/>
      <c r="KJ3" s="86"/>
      <c r="KK3" s="86"/>
      <c r="KL3" s="86"/>
      <c r="KM3" s="86"/>
      <c r="KN3" s="86"/>
      <c r="KO3" s="86"/>
      <c r="KP3" s="86"/>
      <c r="KQ3" s="86"/>
      <c r="KR3" s="86"/>
      <c r="KS3" s="86"/>
      <c r="KT3" s="86"/>
      <c r="KU3" s="86"/>
      <c r="KV3" s="86"/>
      <c r="KW3" s="86"/>
      <c r="KX3" s="86"/>
      <c r="KY3" s="86"/>
      <c r="KZ3" s="86"/>
      <c r="LA3" s="86"/>
      <c r="LB3" s="86"/>
      <c r="LC3" s="86"/>
      <c r="LD3" s="86"/>
      <c r="LE3" s="86"/>
      <c r="LF3" s="86"/>
      <c r="LG3" s="86"/>
      <c r="LH3" s="86"/>
      <c r="LI3" s="86"/>
      <c r="LJ3" s="86"/>
      <c r="LK3" s="86"/>
      <c r="LL3" s="86"/>
      <c r="LM3" s="86"/>
      <c r="LN3" s="86"/>
      <c r="LO3" s="86"/>
      <c r="LP3" s="86"/>
      <c r="LQ3" s="86"/>
      <c r="LR3" s="86"/>
      <c r="LS3" s="86"/>
      <c r="LT3" s="86"/>
      <c r="LU3" s="86"/>
      <c r="LV3" s="86"/>
      <c r="LW3" s="86"/>
      <c r="LX3" s="86"/>
      <c r="LY3" s="86"/>
      <c r="LZ3" s="86"/>
      <c r="MA3" s="86"/>
      <c r="MB3" s="86"/>
      <c r="MC3" s="86"/>
      <c r="MD3" s="86"/>
      <c r="ME3" s="86"/>
      <c r="MF3" s="86"/>
      <c r="MG3" s="86"/>
      <c r="MH3" s="86"/>
      <c r="MI3" s="86"/>
      <c r="MJ3" s="86"/>
      <c r="MK3" s="86"/>
      <c r="ML3" s="86"/>
      <c r="MM3" s="86"/>
      <c r="MN3" s="86"/>
      <c r="MO3" s="86"/>
      <c r="MP3" s="86"/>
      <c r="MQ3" s="86"/>
      <c r="MR3" s="86"/>
      <c r="MS3" s="86"/>
      <c r="MT3" s="86"/>
      <c r="MU3" s="86"/>
      <c r="MV3" s="86"/>
      <c r="MW3" s="86"/>
      <c r="MX3" s="86"/>
      <c r="MY3" s="86"/>
      <c r="MZ3" s="86"/>
      <c r="NA3" s="86"/>
      <c r="NB3" s="86"/>
      <c r="NC3" s="86"/>
      <c r="ND3" s="86"/>
      <c r="NE3" s="86"/>
      <c r="NF3" s="86"/>
      <c r="NG3" s="86"/>
      <c r="NH3" s="86"/>
      <c r="NI3" s="86"/>
      <c r="NJ3" s="86"/>
      <c r="NK3" s="86"/>
      <c r="NL3" s="86"/>
      <c r="NM3" s="86"/>
      <c r="NN3" s="86"/>
      <c r="NO3" s="86"/>
      <c r="NP3" s="86"/>
      <c r="NQ3" s="86"/>
      <c r="NR3" s="86"/>
      <c r="NS3" s="86"/>
      <c r="NT3" s="86"/>
      <c r="NU3" s="86"/>
      <c r="NV3" s="86"/>
      <c r="NW3" s="86"/>
      <c r="NX3" s="86"/>
      <c r="NY3" s="86"/>
      <c r="NZ3" s="86"/>
      <c r="OA3" s="86"/>
      <c r="OB3" s="86"/>
      <c r="OC3" s="86"/>
      <c r="OD3" s="86"/>
      <c r="OE3" s="86"/>
      <c r="OF3" s="86"/>
      <c r="OG3" s="86"/>
      <c r="OH3" s="86"/>
      <c r="OI3" s="86"/>
      <c r="OJ3" s="86"/>
      <c r="OK3" s="86"/>
      <c r="OL3" s="86"/>
      <c r="OM3" s="86"/>
      <c r="ON3" s="86"/>
      <c r="OO3" s="86"/>
      <c r="OP3" s="86"/>
      <c r="OQ3" s="86"/>
      <c r="OR3" s="86"/>
      <c r="OS3" s="86"/>
      <c r="OT3" s="86"/>
      <c r="OU3" s="86"/>
      <c r="OV3" s="86"/>
      <c r="OW3" s="86"/>
      <c r="OX3" s="86"/>
      <c r="OY3" s="86"/>
      <c r="OZ3" s="86"/>
      <c r="PA3" s="86"/>
      <c r="PB3" s="86"/>
      <c r="PC3" s="86"/>
      <c r="PD3" s="86"/>
      <c r="PE3" s="86"/>
      <c r="PF3" s="86"/>
      <c r="PG3" s="86"/>
      <c r="PH3" s="86"/>
      <c r="PI3" s="86"/>
      <c r="PJ3" s="86"/>
      <c r="PK3" s="86"/>
      <c r="PL3" s="86"/>
      <c r="PM3" s="86"/>
      <c r="PN3" s="86"/>
      <c r="PO3" s="86"/>
      <c r="PP3" s="86"/>
      <c r="PQ3" s="86"/>
      <c r="PR3" s="86"/>
      <c r="PS3" s="86"/>
      <c r="PT3" s="86"/>
      <c r="PU3" s="86"/>
      <c r="PV3" s="86"/>
      <c r="PW3" s="86"/>
      <c r="PX3" s="86"/>
      <c r="PY3" s="86"/>
      <c r="PZ3" s="86"/>
      <c r="QA3" s="86"/>
      <c r="QB3" s="86"/>
      <c r="QC3" s="86"/>
      <c r="QD3" s="86"/>
      <c r="QE3" s="86"/>
      <c r="QF3" s="86"/>
      <c r="QG3" s="86"/>
      <c r="QH3" s="86"/>
      <c r="QI3" s="86"/>
      <c r="QJ3" s="86"/>
      <c r="QK3" s="86"/>
      <c r="QL3" s="86"/>
      <c r="QM3" s="86"/>
      <c r="QN3" s="86"/>
      <c r="QO3" s="86"/>
      <c r="QP3" s="86"/>
      <c r="QQ3" s="86"/>
      <c r="QR3" s="86"/>
      <c r="QS3" s="86"/>
      <c r="QT3" s="86"/>
      <c r="QU3" s="86"/>
      <c r="QV3" s="86"/>
      <c r="QW3" s="86"/>
      <c r="QX3" s="86"/>
      <c r="QY3" s="86"/>
      <c r="QZ3" s="86"/>
      <c r="RA3" s="86"/>
      <c r="RB3" s="86"/>
      <c r="RC3" s="86"/>
      <c r="RD3" s="86"/>
      <c r="RE3" s="86"/>
      <c r="RF3" s="86"/>
      <c r="RG3" s="86"/>
      <c r="RH3" s="86"/>
      <c r="RI3" s="86"/>
      <c r="RJ3" s="86"/>
      <c r="RK3" s="86"/>
      <c r="RL3" s="86"/>
      <c r="RM3" s="86"/>
      <c r="RN3" s="86"/>
      <c r="RO3" s="86"/>
      <c r="RP3" s="86"/>
      <c r="RQ3" s="86"/>
      <c r="RR3" s="86"/>
      <c r="RS3" s="86"/>
      <c r="RT3" s="86"/>
      <c r="RU3" s="86"/>
      <c r="RV3" s="86"/>
      <c r="RW3" s="86"/>
      <c r="RX3" s="86"/>
      <c r="RY3" s="86"/>
      <c r="RZ3" s="86"/>
      <c r="SA3" s="86"/>
      <c r="SB3" s="86"/>
      <c r="SC3" s="86"/>
      <c r="SD3" s="86"/>
      <c r="SE3" s="86"/>
      <c r="SF3" s="86"/>
      <c r="SG3" s="86"/>
      <c r="SH3" s="86"/>
      <c r="SI3" s="86"/>
      <c r="SJ3" s="86"/>
      <c r="SK3" s="86"/>
      <c r="SL3" s="86"/>
      <c r="SM3" s="86"/>
      <c r="SN3" s="86"/>
      <c r="SO3" s="86"/>
      <c r="SP3" s="86"/>
      <c r="SQ3" s="86"/>
      <c r="SR3" s="86"/>
      <c r="SS3" s="86"/>
      <c r="ST3" s="86"/>
      <c r="SU3" s="86"/>
      <c r="SV3" s="86"/>
      <c r="SW3" s="86"/>
      <c r="SX3" s="86"/>
      <c r="SY3" s="86"/>
      <c r="SZ3" s="86"/>
      <c r="TA3" s="86"/>
      <c r="TB3" s="86"/>
      <c r="TC3" s="86"/>
      <c r="TD3" s="86"/>
      <c r="TE3" s="86"/>
      <c r="TF3" s="86"/>
      <c r="TG3" s="86"/>
      <c r="TH3" s="86"/>
      <c r="TI3" s="86"/>
      <c r="TJ3" s="86"/>
      <c r="TK3" s="86"/>
      <c r="TL3" s="86"/>
      <c r="TM3" s="86"/>
      <c r="TN3" s="86"/>
      <c r="TO3" s="86"/>
      <c r="TP3" s="86"/>
      <c r="TQ3" s="86"/>
      <c r="TR3" s="86"/>
      <c r="TS3" s="86"/>
      <c r="TT3" s="86"/>
      <c r="TU3" s="86"/>
      <c r="TV3" s="86"/>
      <c r="TW3" s="86"/>
      <c r="TX3" s="86"/>
      <c r="TY3" s="86"/>
      <c r="TZ3" s="86"/>
      <c r="UA3" s="86"/>
      <c r="UB3" s="86"/>
      <c r="UC3" s="86"/>
      <c r="UD3" s="86"/>
      <c r="UE3" s="86"/>
      <c r="UF3" s="86"/>
      <c r="UG3" s="86"/>
      <c r="UH3" s="86"/>
      <c r="UI3" s="86"/>
      <c r="UJ3" s="86"/>
      <c r="UK3" s="86"/>
      <c r="UL3" s="86"/>
      <c r="UM3" s="86"/>
      <c r="UN3" s="86"/>
      <c r="UO3" s="86"/>
      <c r="UP3" s="86"/>
      <c r="UQ3" s="86"/>
      <c r="UR3" s="86"/>
      <c r="US3" s="86"/>
      <c r="UT3" s="86"/>
      <c r="UU3" s="86"/>
      <c r="UV3" s="86"/>
      <c r="UW3" s="86"/>
      <c r="UX3" s="86"/>
      <c r="UY3" s="86"/>
      <c r="UZ3" s="86"/>
      <c r="VA3" s="86"/>
      <c r="VB3" s="86"/>
      <c r="VC3" s="86"/>
      <c r="VD3" s="86"/>
      <c r="VE3" s="86"/>
      <c r="VF3" s="86"/>
      <c r="VG3" s="86"/>
      <c r="VH3" s="86"/>
      <c r="VI3" s="86"/>
      <c r="VJ3" s="86"/>
      <c r="VK3" s="86"/>
      <c r="VL3" s="86"/>
      <c r="VM3" s="86"/>
      <c r="VN3" s="86"/>
      <c r="VO3" s="86"/>
      <c r="VP3" s="86"/>
      <c r="VQ3" s="86"/>
      <c r="VR3" s="86"/>
      <c r="VS3" s="86"/>
      <c r="VT3" s="86"/>
      <c r="VU3" s="86"/>
      <c r="VV3" s="86"/>
      <c r="VW3" s="86"/>
      <c r="VX3" s="86"/>
      <c r="VY3" s="86"/>
      <c r="VZ3" s="86"/>
      <c r="WA3" s="86"/>
      <c r="WB3" s="86"/>
      <c r="WC3" s="86"/>
      <c r="WD3" s="86"/>
      <c r="WE3" s="86"/>
      <c r="WF3" s="86"/>
      <c r="WG3" s="86"/>
      <c r="WH3" s="86"/>
      <c r="WI3" s="86"/>
      <c r="WJ3" s="86"/>
      <c r="WK3" s="86"/>
      <c r="WL3" s="86"/>
      <c r="WM3" s="86"/>
      <c r="WN3" s="86"/>
      <c r="WO3" s="86"/>
      <c r="WP3" s="86"/>
      <c r="WQ3" s="86"/>
      <c r="WR3" s="86"/>
      <c r="WS3" s="86"/>
      <c r="WT3" s="86"/>
      <c r="WU3" s="86"/>
      <c r="WV3" s="86"/>
      <c r="WW3" s="86"/>
      <c r="WX3" s="86"/>
      <c r="WY3" s="86"/>
      <c r="WZ3" s="86"/>
      <c r="XA3" s="86"/>
      <c r="XB3" s="86"/>
      <c r="XC3" s="86"/>
      <c r="XD3" s="86"/>
      <c r="XE3" s="86"/>
      <c r="XF3" s="86"/>
      <c r="XG3" s="86"/>
      <c r="XH3" s="86"/>
      <c r="XI3" s="86"/>
      <c r="XJ3" s="86"/>
      <c r="XK3" s="86"/>
      <c r="XL3" s="86"/>
      <c r="XM3" s="86"/>
      <c r="XN3" s="86"/>
      <c r="XO3" s="86"/>
      <c r="XP3" s="86"/>
      <c r="XQ3" s="86"/>
      <c r="XR3" s="86"/>
      <c r="XS3" s="86"/>
      <c r="XT3" s="86"/>
      <c r="XU3" s="86"/>
      <c r="XV3" s="86"/>
      <c r="XW3" s="86"/>
      <c r="XX3" s="86"/>
      <c r="XY3" s="86"/>
      <c r="XZ3" s="86"/>
      <c r="YA3" s="86"/>
      <c r="YB3" s="86"/>
      <c r="YC3" s="86"/>
      <c r="YD3" s="86"/>
      <c r="YE3" s="86"/>
      <c r="YF3" s="86"/>
      <c r="YG3" s="86"/>
      <c r="YH3" s="86"/>
      <c r="YI3" s="86"/>
      <c r="YJ3" s="86"/>
      <c r="YK3" s="86"/>
      <c r="YL3" s="86"/>
      <c r="YM3" s="86"/>
      <c r="YN3" s="86"/>
      <c r="YO3" s="86"/>
      <c r="YP3" s="86"/>
      <c r="YQ3" s="86"/>
      <c r="YR3" s="86"/>
      <c r="YS3" s="86"/>
      <c r="YT3" s="86"/>
      <c r="YU3" s="86"/>
      <c r="YV3" s="86"/>
      <c r="YW3" s="86"/>
      <c r="YX3" s="86"/>
      <c r="YY3" s="86"/>
      <c r="YZ3" s="86"/>
      <c r="ZA3" s="86"/>
      <c r="ZB3" s="86"/>
      <c r="ZC3" s="86"/>
      <c r="ZD3" s="86"/>
      <c r="ZE3" s="86"/>
      <c r="ZF3" s="86"/>
      <c r="ZG3" s="86"/>
      <c r="ZH3" s="86"/>
      <c r="ZI3" s="86"/>
      <c r="ZJ3" s="86"/>
      <c r="ZK3" s="86"/>
      <c r="ZL3" s="86"/>
      <c r="ZM3" s="86"/>
      <c r="ZN3" s="86"/>
      <c r="ZO3" s="86"/>
      <c r="ZP3" s="86"/>
      <c r="ZQ3" s="86"/>
      <c r="ZR3" s="86"/>
      <c r="ZS3" s="86"/>
      <c r="ZT3" s="86"/>
      <c r="ZU3" s="86"/>
      <c r="ZV3" s="86"/>
      <c r="ZW3" s="86"/>
      <c r="ZX3" s="86"/>
      <c r="ZY3" s="86"/>
      <c r="ZZ3" s="86"/>
      <c r="AAA3" s="86"/>
      <c r="AAB3" s="86"/>
      <c r="AAC3" s="86"/>
      <c r="AAD3" s="86"/>
      <c r="AAE3" s="86"/>
      <c r="AAF3" s="86"/>
      <c r="AAG3" s="86"/>
      <c r="AAH3" s="86"/>
      <c r="AAI3" s="86"/>
      <c r="AAJ3" s="86"/>
      <c r="AAK3" s="86"/>
      <c r="AAL3" s="86"/>
      <c r="AAM3" s="86"/>
      <c r="AAN3" s="86"/>
      <c r="AAO3" s="86"/>
      <c r="AAP3" s="86"/>
      <c r="AAQ3" s="86"/>
      <c r="AAR3" s="86"/>
      <c r="AAS3" s="86"/>
      <c r="AAT3" s="86"/>
      <c r="AAU3" s="86"/>
      <c r="AAV3" s="86"/>
      <c r="AAW3" s="86"/>
      <c r="AAX3" s="86"/>
      <c r="AAY3" s="86"/>
      <c r="AAZ3" s="86"/>
      <c r="ABA3" s="86"/>
      <c r="ABB3" s="86"/>
      <c r="ABC3" s="86"/>
      <c r="ABD3" s="86"/>
      <c r="ABE3" s="86"/>
      <c r="ABF3" s="86"/>
      <c r="ABG3" s="86"/>
      <c r="ABH3" s="86"/>
      <c r="ABI3" s="86"/>
      <c r="ABJ3" s="86"/>
      <c r="ABK3" s="86"/>
      <c r="ABL3" s="86"/>
      <c r="ABM3" s="86"/>
      <c r="ABN3" s="86"/>
      <c r="ABO3" s="86"/>
      <c r="ABP3" s="86"/>
      <c r="ABQ3" s="86"/>
      <c r="ABR3" s="86"/>
      <c r="ABS3" s="86"/>
      <c r="ABT3" s="86"/>
      <c r="ABU3" s="86"/>
      <c r="ABV3" s="86"/>
      <c r="ABW3" s="86"/>
      <c r="ABX3" s="86"/>
      <c r="ABY3" s="86"/>
      <c r="ABZ3" s="86"/>
      <c r="ACA3" s="86"/>
      <c r="ACB3" s="86"/>
      <c r="ACC3" s="86"/>
      <c r="ACD3" s="86"/>
      <c r="ACE3" s="86"/>
      <c r="ACF3" s="86"/>
      <c r="ACG3" s="86"/>
      <c r="ACH3" s="86"/>
      <c r="ACI3" s="86"/>
      <c r="ACJ3" s="86"/>
      <c r="ACK3" s="86"/>
      <c r="ACL3" s="86"/>
      <c r="ACM3" s="86"/>
      <c r="ACN3" s="86"/>
      <c r="ACO3" s="86"/>
      <c r="ACP3" s="86"/>
      <c r="ACQ3" s="86"/>
      <c r="ACR3" s="86"/>
      <c r="ACS3" s="86"/>
      <c r="ACT3" s="86"/>
      <c r="ACU3" s="86"/>
      <c r="ACV3" s="86"/>
      <c r="ACW3" s="86"/>
      <c r="ACX3" s="86"/>
      <c r="ACY3" s="86"/>
      <c r="ACZ3" s="86"/>
      <c r="ADA3" s="86"/>
      <c r="ADB3" s="86"/>
      <c r="ADC3" s="86"/>
      <c r="ADD3" s="86"/>
      <c r="ADE3" s="86"/>
      <c r="ADF3" s="86"/>
      <c r="ADG3" s="86"/>
      <c r="ADH3" s="86"/>
      <c r="ADI3" s="86"/>
      <c r="ADJ3" s="86"/>
      <c r="ADK3" s="86"/>
      <c r="ADL3" s="86"/>
      <c r="ADM3" s="86"/>
      <c r="ADN3" s="86"/>
      <c r="ADO3" s="86"/>
      <c r="ADP3" s="86"/>
      <c r="ADQ3" s="86"/>
      <c r="ADR3" s="86"/>
      <c r="ADS3" s="86"/>
      <c r="ADT3" s="86"/>
      <c r="ADU3" s="86"/>
      <c r="ADV3" s="86"/>
      <c r="ADW3" s="86"/>
      <c r="ADX3" s="86"/>
      <c r="ADY3" s="86"/>
      <c r="ADZ3" s="86"/>
      <c r="AEA3" s="86"/>
      <c r="AEB3" s="86"/>
      <c r="AEC3" s="86"/>
      <c r="AED3" s="86"/>
      <c r="AEE3" s="86"/>
      <c r="AEF3" s="86"/>
      <c r="AEG3" s="86"/>
      <c r="AEH3" s="86"/>
      <c r="AEI3" s="86"/>
      <c r="AEJ3" s="86"/>
      <c r="AEK3" s="86"/>
      <c r="AEL3" s="86"/>
      <c r="AEM3" s="86"/>
      <c r="AEN3" s="86"/>
      <c r="AEO3" s="86"/>
      <c r="AEP3" s="86"/>
      <c r="AEQ3" s="86"/>
      <c r="AER3" s="86"/>
      <c r="AES3" s="86"/>
      <c r="AET3" s="86"/>
      <c r="AEU3" s="86"/>
      <c r="AEV3" s="86"/>
      <c r="AEW3" s="86"/>
      <c r="AEX3" s="86"/>
      <c r="AEY3" s="86"/>
      <c r="AEZ3" s="86"/>
      <c r="AFA3" s="86"/>
      <c r="AFB3" s="86"/>
      <c r="AFC3" s="86"/>
      <c r="AFD3" s="86"/>
      <c r="AFE3" s="86"/>
      <c r="AFF3" s="86"/>
      <c r="AFG3" s="86"/>
      <c r="AFH3" s="86"/>
      <c r="AFI3" s="86"/>
      <c r="AFJ3" s="86"/>
      <c r="AFK3" s="86"/>
      <c r="AFL3" s="86"/>
      <c r="AFM3" s="86"/>
      <c r="AFN3" s="86"/>
      <c r="AFO3" s="86"/>
      <c r="AFP3" s="86"/>
      <c r="AFQ3" s="86"/>
      <c r="AFR3" s="86"/>
      <c r="AFS3" s="86"/>
      <c r="AFT3" s="86"/>
      <c r="AFU3" s="86"/>
      <c r="AFV3" s="86"/>
      <c r="AFW3" s="86"/>
      <c r="AFX3" s="86"/>
      <c r="AFY3" s="86"/>
      <c r="AFZ3" s="86"/>
      <c r="AGA3" s="86"/>
      <c r="AGB3" s="86"/>
      <c r="AGC3" s="86"/>
      <c r="AGD3" s="86"/>
      <c r="AGE3" s="86"/>
      <c r="AGF3" s="86"/>
      <c r="AGG3" s="86"/>
      <c r="AGH3" s="86"/>
      <c r="AGI3" s="86"/>
      <c r="AGJ3" s="86"/>
      <c r="AGK3" s="86"/>
      <c r="AGL3" s="86"/>
      <c r="AGM3" s="86"/>
      <c r="AGN3" s="86"/>
      <c r="AGO3" s="86"/>
      <c r="AGP3" s="86"/>
      <c r="AGQ3" s="86"/>
      <c r="AGR3" s="86"/>
      <c r="AGS3" s="86"/>
      <c r="AGT3" s="86"/>
      <c r="AGU3" s="86"/>
      <c r="AGV3" s="86"/>
      <c r="AGW3" s="86"/>
      <c r="AGX3" s="86"/>
      <c r="AGY3" s="86"/>
      <c r="AGZ3" s="86"/>
      <c r="AHA3" s="86"/>
      <c r="AHB3" s="86"/>
      <c r="AHC3" s="86"/>
      <c r="AHD3" s="86"/>
      <c r="AHE3" s="86"/>
      <c r="AHF3" s="86"/>
      <c r="AHG3" s="86"/>
      <c r="AHH3" s="86"/>
      <c r="AHI3" s="86"/>
      <c r="AHJ3" s="86"/>
      <c r="AHK3" s="86"/>
      <c r="AHL3" s="86"/>
      <c r="AHM3" s="86"/>
      <c r="AHN3" s="86"/>
      <c r="AHO3" s="86"/>
      <c r="AHP3" s="86"/>
      <c r="AHQ3" s="86"/>
      <c r="AHR3" s="86"/>
      <c r="AHS3" s="86"/>
      <c r="AHT3" s="86"/>
      <c r="AHU3" s="86"/>
      <c r="AHV3" s="86"/>
      <c r="AHW3" s="86"/>
      <c r="AHX3" s="86"/>
      <c r="AHY3" s="86"/>
      <c r="AHZ3" s="86"/>
      <c r="AIA3" s="86"/>
      <c r="AIB3" s="86"/>
      <c r="AIC3" s="86"/>
      <c r="AID3" s="86"/>
      <c r="AIE3" s="86"/>
      <c r="AIF3" s="86"/>
      <c r="AIG3" s="86"/>
      <c r="AIH3" s="86"/>
      <c r="AII3" s="86"/>
      <c r="AIJ3" s="86"/>
      <c r="AIK3" s="86"/>
      <c r="AIL3" s="86"/>
      <c r="AIM3" s="86"/>
      <c r="AIN3" s="86"/>
      <c r="AIO3" s="86"/>
      <c r="AIP3" s="86"/>
      <c r="AIQ3" s="86"/>
      <c r="AIR3" s="86"/>
      <c r="AIS3" s="86"/>
      <c r="AIT3" s="86"/>
      <c r="AIU3" s="86"/>
      <c r="AIV3" s="86"/>
      <c r="AIW3" s="86"/>
      <c r="AIX3" s="86"/>
      <c r="AIY3" s="86"/>
      <c r="AIZ3" s="86"/>
      <c r="AJA3" s="86"/>
      <c r="AJB3" s="86"/>
      <c r="AJC3" s="86"/>
      <c r="AJD3" s="86"/>
      <c r="AJE3" s="86"/>
      <c r="AJF3" s="86"/>
      <c r="AJG3" s="86"/>
      <c r="AJH3" s="86"/>
      <c r="AJI3" s="86"/>
      <c r="AJJ3" s="86"/>
      <c r="AJK3" s="86"/>
      <c r="AJL3" s="86"/>
      <c r="AJM3" s="86"/>
      <c r="AJN3" s="86"/>
      <c r="AJO3" s="86"/>
      <c r="AJP3" s="86"/>
      <c r="AJQ3" s="86"/>
      <c r="AJR3" s="86"/>
      <c r="AJS3" s="86"/>
      <c r="AJT3" s="86"/>
      <c r="AJU3" s="86"/>
      <c r="AJV3" s="86"/>
      <c r="AJW3" s="86"/>
      <c r="AJX3" s="86"/>
      <c r="AJY3" s="86"/>
      <c r="AJZ3" s="86"/>
      <c r="AKA3" s="86"/>
      <c r="AKB3" s="86"/>
      <c r="AKC3" s="86"/>
      <c r="AKD3" s="86"/>
      <c r="AKE3" s="86"/>
      <c r="AKF3" s="86"/>
      <c r="AKG3" s="86"/>
      <c r="AKH3" s="86"/>
      <c r="AKI3" s="86"/>
      <c r="AKJ3" s="86"/>
      <c r="AKK3" s="86"/>
      <c r="AKL3" s="86"/>
      <c r="AKM3" s="86"/>
      <c r="AKN3" s="86"/>
      <c r="AKO3" s="86"/>
      <c r="AKP3" s="86"/>
      <c r="AKQ3" s="86"/>
      <c r="AKR3" s="86"/>
      <c r="AKS3" s="86"/>
      <c r="AKT3" s="86"/>
      <c r="AKU3" s="86"/>
      <c r="AKV3" s="86"/>
      <c r="AKW3" s="86"/>
      <c r="AKX3" s="86"/>
      <c r="AKY3" s="86"/>
    </row>
    <row r="4" spans="1:987" ht="22.15" customHeight="1" x14ac:dyDescent="0.25">
      <c r="A4" s="340" t="s">
        <v>208</v>
      </c>
      <c r="B4" s="337"/>
      <c r="C4" s="337"/>
      <c r="D4" s="337"/>
      <c r="E4" s="337"/>
      <c r="F4" s="337"/>
      <c r="G4" s="337"/>
      <c r="H4" s="337"/>
      <c r="I4" s="337"/>
      <c r="J4" s="337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  <c r="IW4" s="86"/>
      <c r="IX4" s="86"/>
      <c r="IY4" s="86"/>
      <c r="IZ4" s="86"/>
      <c r="JA4" s="86"/>
      <c r="JB4" s="86"/>
      <c r="JC4" s="86"/>
      <c r="JD4" s="86"/>
      <c r="JE4" s="86"/>
      <c r="JF4" s="86"/>
      <c r="JG4" s="86"/>
      <c r="JH4" s="86"/>
      <c r="JI4" s="86"/>
      <c r="JJ4" s="86"/>
      <c r="JK4" s="86"/>
      <c r="JL4" s="86"/>
      <c r="JM4" s="86"/>
      <c r="JN4" s="86"/>
      <c r="JO4" s="86"/>
      <c r="JP4" s="86"/>
      <c r="JQ4" s="86"/>
      <c r="JR4" s="86"/>
      <c r="JS4" s="86"/>
      <c r="JT4" s="86"/>
      <c r="JU4" s="86"/>
      <c r="JV4" s="86"/>
      <c r="JW4" s="86"/>
      <c r="JX4" s="86"/>
      <c r="JY4" s="86"/>
      <c r="JZ4" s="86"/>
      <c r="KA4" s="86"/>
      <c r="KB4" s="86"/>
      <c r="KC4" s="86"/>
      <c r="KD4" s="86"/>
      <c r="KE4" s="86"/>
      <c r="KF4" s="86"/>
      <c r="KG4" s="86"/>
      <c r="KH4" s="86"/>
      <c r="KI4" s="86"/>
      <c r="KJ4" s="86"/>
      <c r="KK4" s="86"/>
      <c r="KL4" s="86"/>
      <c r="KM4" s="86"/>
      <c r="KN4" s="86"/>
      <c r="KO4" s="86"/>
      <c r="KP4" s="86"/>
      <c r="KQ4" s="86"/>
      <c r="KR4" s="86"/>
      <c r="KS4" s="86"/>
      <c r="KT4" s="86"/>
      <c r="KU4" s="86"/>
      <c r="KV4" s="86"/>
      <c r="KW4" s="86"/>
      <c r="KX4" s="86"/>
      <c r="KY4" s="86"/>
      <c r="KZ4" s="86"/>
      <c r="LA4" s="86"/>
      <c r="LB4" s="86"/>
      <c r="LC4" s="86"/>
      <c r="LD4" s="86"/>
      <c r="LE4" s="86"/>
      <c r="LF4" s="86"/>
      <c r="LG4" s="86"/>
      <c r="LH4" s="86"/>
      <c r="LI4" s="86"/>
      <c r="LJ4" s="86"/>
      <c r="LK4" s="86"/>
      <c r="LL4" s="86"/>
      <c r="LM4" s="86"/>
      <c r="LN4" s="86"/>
      <c r="LO4" s="86"/>
      <c r="LP4" s="86"/>
      <c r="LQ4" s="86"/>
      <c r="LR4" s="86"/>
      <c r="LS4" s="86"/>
      <c r="LT4" s="86"/>
      <c r="LU4" s="86"/>
      <c r="LV4" s="86"/>
      <c r="LW4" s="86"/>
      <c r="LX4" s="86"/>
      <c r="LY4" s="86"/>
      <c r="LZ4" s="86"/>
      <c r="MA4" s="86"/>
      <c r="MB4" s="86"/>
      <c r="MC4" s="86"/>
      <c r="MD4" s="86"/>
      <c r="ME4" s="86"/>
      <c r="MF4" s="86"/>
      <c r="MG4" s="86"/>
      <c r="MH4" s="86"/>
      <c r="MI4" s="86"/>
      <c r="MJ4" s="86"/>
      <c r="MK4" s="86"/>
      <c r="ML4" s="86"/>
      <c r="MM4" s="86"/>
      <c r="MN4" s="86"/>
      <c r="MO4" s="86"/>
      <c r="MP4" s="86"/>
      <c r="MQ4" s="86"/>
      <c r="MR4" s="86"/>
      <c r="MS4" s="86"/>
      <c r="MT4" s="86"/>
      <c r="MU4" s="86"/>
      <c r="MV4" s="86"/>
      <c r="MW4" s="86"/>
      <c r="MX4" s="86"/>
      <c r="MY4" s="86"/>
      <c r="MZ4" s="86"/>
      <c r="NA4" s="86"/>
      <c r="NB4" s="86"/>
      <c r="NC4" s="86"/>
      <c r="ND4" s="86"/>
      <c r="NE4" s="86"/>
      <c r="NF4" s="86"/>
      <c r="NG4" s="86"/>
      <c r="NH4" s="86"/>
      <c r="NI4" s="86"/>
      <c r="NJ4" s="86"/>
      <c r="NK4" s="86"/>
      <c r="NL4" s="86"/>
      <c r="NM4" s="86"/>
      <c r="NN4" s="86"/>
      <c r="NO4" s="86"/>
      <c r="NP4" s="86"/>
      <c r="NQ4" s="86"/>
      <c r="NR4" s="86"/>
      <c r="NS4" s="86"/>
      <c r="NT4" s="86"/>
      <c r="NU4" s="86"/>
      <c r="NV4" s="86"/>
      <c r="NW4" s="86"/>
      <c r="NX4" s="86"/>
      <c r="NY4" s="86"/>
      <c r="NZ4" s="86"/>
      <c r="OA4" s="86"/>
      <c r="OB4" s="86"/>
      <c r="OC4" s="86"/>
      <c r="OD4" s="86"/>
      <c r="OE4" s="86"/>
      <c r="OF4" s="86"/>
      <c r="OG4" s="86"/>
      <c r="OH4" s="86"/>
      <c r="OI4" s="86"/>
      <c r="OJ4" s="86"/>
      <c r="OK4" s="86"/>
      <c r="OL4" s="86"/>
      <c r="OM4" s="86"/>
      <c r="ON4" s="86"/>
      <c r="OO4" s="86"/>
      <c r="OP4" s="86"/>
      <c r="OQ4" s="86"/>
      <c r="OR4" s="86"/>
      <c r="OS4" s="86"/>
      <c r="OT4" s="86"/>
      <c r="OU4" s="86"/>
      <c r="OV4" s="86"/>
      <c r="OW4" s="86"/>
      <c r="OX4" s="86"/>
      <c r="OY4" s="86"/>
      <c r="OZ4" s="86"/>
      <c r="PA4" s="86"/>
      <c r="PB4" s="86"/>
      <c r="PC4" s="86"/>
      <c r="PD4" s="86"/>
      <c r="PE4" s="86"/>
      <c r="PF4" s="86"/>
      <c r="PG4" s="86"/>
      <c r="PH4" s="86"/>
      <c r="PI4" s="86"/>
      <c r="PJ4" s="86"/>
      <c r="PK4" s="86"/>
      <c r="PL4" s="86"/>
      <c r="PM4" s="86"/>
      <c r="PN4" s="86"/>
      <c r="PO4" s="86"/>
      <c r="PP4" s="86"/>
      <c r="PQ4" s="86"/>
      <c r="PR4" s="86"/>
      <c r="PS4" s="86"/>
      <c r="PT4" s="86"/>
      <c r="PU4" s="86"/>
      <c r="PV4" s="86"/>
      <c r="PW4" s="86"/>
      <c r="PX4" s="86"/>
      <c r="PY4" s="86"/>
      <c r="PZ4" s="86"/>
      <c r="QA4" s="86"/>
      <c r="QB4" s="86"/>
      <c r="QC4" s="86"/>
      <c r="QD4" s="86"/>
      <c r="QE4" s="86"/>
      <c r="QF4" s="86"/>
      <c r="QG4" s="86"/>
      <c r="QH4" s="86"/>
      <c r="QI4" s="86"/>
      <c r="QJ4" s="86"/>
      <c r="QK4" s="86"/>
      <c r="QL4" s="86"/>
      <c r="QM4" s="86"/>
      <c r="QN4" s="86"/>
      <c r="QO4" s="86"/>
      <c r="QP4" s="86"/>
      <c r="QQ4" s="86"/>
      <c r="QR4" s="86"/>
      <c r="QS4" s="86"/>
      <c r="QT4" s="86"/>
      <c r="QU4" s="86"/>
      <c r="QV4" s="86"/>
      <c r="QW4" s="86"/>
      <c r="QX4" s="86"/>
      <c r="QY4" s="86"/>
      <c r="QZ4" s="86"/>
      <c r="RA4" s="86"/>
      <c r="RB4" s="86"/>
      <c r="RC4" s="86"/>
      <c r="RD4" s="86"/>
      <c r="RE4" s="86"/>
      <c r="RF4" s="86"/>
      <c r="RG4" s="86"/>
      <c r="RH4" s="86"/>
      <c r="RI4" s="86"/>
      <c r="RJ4" s="86"/>
      <c r="RK4" s="86"/>
      <c r="RL4" s="86"/>
      <c r="RM4" s="86"/>
      <c r="RN4" s="86"/>
      <c r="RO4" s="86"/>
      <c r="RP4" s="86"/>
      <c r="RQ4" s="86"/>
      <c r="RR4" s="86"/>
      <c r="RS4" s="86"/>
      <c r="RT4" s="86"/>
      <c r="RU4" s="86"/>
      <c r="RV4" s="86"/>
      <c r="RW4" s="86"/>
      <c r="RX4" s="86"/>
      <c r="RY4" s="86"/>
      <c r="RZ4" s="86"/>
      <c r="SA4" s="86"/>
      <c r="SB4" s="86"/>
      <c r="SC4" s="86"/>
      <c r="SD4" s="86"/>
      <c r="SE4" s="86"/>
      <c r="SF4" s="86"/>
      <c r="SG4" s="86"/>
      <c r="SH4" s="86"/>
      <c r="SI4" s="86"/>
      <c r="SJ4" s="86"/>
      <c r="SK4" s="86"/>
      <c r="SL4" s="86"/>
      <c r="SM4" s="86"/>
      <c r="SN4" s="86"/>
      <c r="SO4" s="86"/>
      <c r="SP4" s="86"/>
      <c r="SQ4" s="86"/>
      <c r="SR4" s="86"/>
      <c r="SS4" s="86"/>
      <c r="ST4" s="86"/>
      <c r="SU4" s="86"/>
      <c r="SV4" s="86"/>
      <c r="SW4" s="86"/>
      <c r="SX4" s="86"/>
      <c r="SY4" s="86"/>
      <c r="SZ4" s="86"/>
      <c r="TA4" s="86"/>
      <c r="TB4" s="86"/>
      <c r="TC4" s="86"/>
      <c r="TD4" s="86"/>
      <c r="TE4" s="86"/>
      <c r="TF4" s="86"/>
      <c r="TG4" s="86"/>
      <c r="TH4" s="86"/>
      <c r="TI4" s="86"/>
      <c r="TJ4" s="86"/>
      <c r="TK4" s="86"/>
      <c r="TL4" s="86"/>
      <c r="TM4" s="86"/>
      <c r="TN4" s="86"/>
      <c r="TO4" s="86"/>
      <c r="TP4" s="86"/>
      <c r="TQ4" s="86"/>
      <c r="TR4" s="86"/>
      <c r="TS4" s="86"/>
      <c r="TT4" s="86"/>
      <c r="TU4" s="86"/>
      <c r="TV4" s="86"/>
      <c r="TW4" s="86"/>
      <c r="TX4" s="86"/>
      <c r="TY4" s="86"/>
      <c r="TZ4" s="86"/>
      <c r="UA4" s="86"/>
      <c r="UB4" s="86"/>
      <c r="UC4" s="86"/>
      <c r="UD4" s="86"/>
      <c r="UE4" s="86"/>
      <c r="UF4" s="86"/>
      <c r="UG4" s="86"/>
      <c r="UH4" s="86"/>
      <c r="UI4" s="86"/>
      <c r="UJ4" s="86"/>
      <c r="UK4" s="86"/>
      <c r="UL4" s="86"/>
      <c r="UM4" s="86"/>
      <c r="UN4" s="86"/>
      <c r="UO4" s="86"/>
      <c r="UP4" s="86"/>
      <c r="UQ4" s="86"/>
      <c r="UR4" s="86"/>
      <c r="US4" s="86"/>
      <c r="UT4" s="86"/>
      <c r="UU4" s="86"/>
      <c r="UV4" s="86"/>
      <c r="UW4" s="86"/>
      <c r="UX4" s="86"/>
      <c r="UY4" s="86"/>
      <c r="UZ4" s="86"/>
      <c r="VA4" s="86"/>
      <c r="VB4" s="86"/>
      <c r="VC4" s="86"/>
      <c r="VD4" s="86"/>
      <c r="VE4" s="86"/>
      <c r="VF4" s="86"/>
      <c r="VG4" s="86"/>
      <c r="VH4" s="86"/>
      <c r="VI4" s="86"/>
      <c r="VJ4" s="86"/>
      <c r="VK4" s="86"/>
      <c r="VL4" s="86"/>
      <c r="VM4" s="86"/>
      <c r="VN4" s="86"/>
      <c r="VO4" s="86"/>
      <c r="VP4" s="86"/>
      <c r="VQ4" s="86"/>
      <c r="VR4" s="86"/>
      <c r="VS4" s="86"/>
      <c r="VT4" s="86"/>
      <c r="VU4" s="86"/>
      <c r="VV4" s="86"/>
      <c r="VW4" s="86"/>
      <c r="VX4" s="86"/>
      <c r="VY4" s="86"/>
      <c r="VZ4" s="86"/>
      <c r="WA4" s="86"/>
      <c r="WB4" s="86"/>
      <c r="WC4" s="86"/>
      <c r="WD4" s="86"/>
      <c r="WE4" s="86"/>
      <c r="WF4" s="86"/>
      <c r="WG4" s="86"/>
      <c r="WH4" s="86"/>
      <c r="WI4" s="86"/>
      <c r="WJ4" s="86"/>
      <c r="WK4" s="86"/>
      <c r="WL4" s="86"/>
      <c r="WM4" s="86"/>
      <c r="WN4" s="86"/>
      <c r="WO4" s="86"/>
      <c r="WP4" s="86"/>
      <c r="WQ4" s="86"/>
      <c r="WR4" s="86"/>
      <c r="WS4" s="86"/>
      <c r="WT4" s="86"/>
      <c r="WU4" s="86"/>
      <c r="WV4" s="86"/>
      <c r="WW4" s="86"/>
      <c r="WX4" s="86"/>
      <c r="WY4" s="86"/>
      <c r="WZ4" s="86"/>
      <c r="XA4" s="86"/>
      <c r="XB4" s="86"/>
      <c r="XC4" s="86"/>
      <c r="XD4" s="86"/>
      <c r="XE4" s="86"/>
      <c r="XF4" s="86"/>
      <c r="XG4" s="86"/>
      <c r="XH4" s="86"/>
      <c r="XI4" s="86"/>
      <c r="XJ4" s="86"/>
      <c r="XK4" s="86"/>
      <c r="XL4" s="86"/>
      <c r="XM4" s="86"/>
      <c r="XN4" s="86"/>
      <c r="XO4" s="86"/>
      <c r="XP4" s="86"/>
      <c r="XQ4" s="86"/>
      <c r="XR4" s="86"/>
      <c r="XS4" s="86"/>
      <c r="XT4" s="86"/>
      <c r="XU4" s="86"/>
      <c r="XV4" s="86"/>
      <c r="XW4" s="86"/>
      <c r="XX4" s="86"/>
      <c r="XY4" s="86"/>
      <c r="XZ4" s="86"/>
      <c r="YA4" s="86"/>
      <c r="YB4" s="86"/>
      <c r="YC4" s="86"/>
      <c r="YD4" s="86"/>
      <c r="YE4" s="86"/>
      <c r="YF4" s="86"/>
      <c r="YG4" s="86"/>
      <c r="YH4" s="86"/>
      <c r="YI4" s="86"/>
      <c r="YJ4" s="86"/>
      <c r="YK4" s="86"/>
      <c r="YL4" s="86"/>
      <c r="YM4" s="86"/>
      <c r="YN4" s="86"/>
      <c r="YO4" s="86"/>
      <c r="YP4" s="86"/>
      <c r="YQ4" s="86"/>
      <c r="YR4" s="86"/>
      <c r="YS4" s="86"/>
      <c r="YT4" s="86"/>
      <c r="YU4" s="86"/>
      <c r="YV4" s="86"/>
      <c r="YW4" s="86"/>
      <c r="YX4" s="86"/>
      <c r="YY4" s="86"/>
      <c r="YZ4" s="86"/>
      <c r="ZA4" s="86"/>
      <c r="ZB4" s="86"/>
      <c r="ZC4" s="86"/>
      <c r="ZD4" s="86"/>
      <c r="ZE4" s="86"/>
      <c r="ZF4" s="86"/>
      <c r="ZG4" s="86"/>
      <c r="ZH4" s="86"/>
      <c r="ZI4" s="86"/>
      <c r="ZJ4" s="86"/>
      <c r="ZK4" s="86"/>
      <c r="ZL4" s="86"/>
      <c r="ZM4" s="86"/>
      <c r="ZN4" s="86"/>
      <c r="ZO4" s="86"/>
      <c r="ZP4" s="86"/>
      <c r="ZQ4" s="86"/>
      <c r="ZR4" s="86"/>
      <c r="ZS4" s="86"/>
      <c r="ZT4" s="86"/>
      <c r="ZU4" s="86"/>
      <c r="ZV4" s="86"/>
      <c r="ZW4" s="86"/>
      <c r="ZX4" s="86"/>
      <c r="ZY4" s="86"/>
      <c r="ZZ4" s="86"/>
      <c r="AAA4" s="86"/>
      <c r="AAB4" s="86"/>
      <c r="AAC4" s="86"/>
      <c r="AAD4" s="86"/>
      <c r="AAE4" s="86"/>
      <c r="AAF4" s="86"/>
      <c r="AAG4" s="86"/>
      <c r="AAH4" s="86"/>
      <c r="AAI4" s="86"/>
      <c r="AAJ4" s="86"/>
      <c r="AAK4" s="86"/>
      <c r="AAL4" s="86"/>
      <c r="AAM4" s="86"/>
      <c r="AAN4" s="86"/>
      <c r="AAO4" s="86"/>
      <c r="AAP4" s="86"/>
      <c r="AAQ4" s="86"/>
      <c r="AAR4" s="86"/>
      <c r="AAS4" s="86"/>
      <c r="AAT4" s="86"/>
      <c r="AAU4" s="86"/>
      <c r="AAV4" s="86"/>
      <c r="AAW4" s="86"/>
      <c r="AAX4" s="86"/>
      <c r="AAY4" s="86"/>
      <c r="AAZ4" s="86"/>
      <c r="ABA4" s="86"/>
      <c r="ABB4" s="86"/>
      <c r="ABC4" s="86"/>
      <c r="ABD4" s="86"/>
      <c r="ABE4" s="86"/>
      <c r="ABF4" s="86"/>
      <c r="ABG4" s="86"/>
      <c r="ABH4" s="86"/>
      <c r="ABI4" s="86"/>
      <c r="ABJ4" s="86"/>
      <c r="ABK4" s="86"/>
      <c r="ABL4" s="86"/>
      <c r="ABM4" s="86"/>
      <c r="ABN4" s="86"/>
      <c r="ABO4" s="86"/>
      <c r="ABP4" s="86"/>
      <c r="ABQ4" s="86"/>
      <c r="ABR4" s="86"/>
      <c r="ABS4" s="86"/>
      <c r="ABT4" s="86"/>
      <c r="ABU4" s="86"/>
      <c r="ABV4" s="86"/>
      <c r="ABW4" s="86"/>
      <c r="ABX4" s="86"/>
      <c r="ABY4" s="86"/>
      <c r="ABZ4" s="86"/>
      <c r="ACA4" s="86"/>
      <c r="ACB4" s="86"/>
      <c r="ACC4" s="86"/>
      <c r="ACD4" s="86"/>
      <c r="ACE4" s="86"/>
      <c r="ACF4" s="86"/>
      <c r="ACG4" s="86"/>
      <c r="ACH4" s="86"/>
      <c r="ACI4" s="86"/>
      <c r="ACJ4" s="86"/>
      <c r="ACK4" s="86"/>
      <c r="ACL4" s="86"/>
      <c r="ACM4" s="86"/>
      <c r="ACN4" s="86"/>
      <c r="ACO4" s="86"/>
      <c r="ACP4" s="86"/>
      <c r="ACQ4" s="86"/>
      <c r="ACR4" s="86"/>
      <c r="ACS4" s="86"/>
      <c r="ACT4" s="86"/>
      <c r="ACU4" s="86"/>
      <c r="ACV4" s="86"/>
      <c r="ACW4" s="86"/>
      <c r="ACX4" s="86"/>
      <c r="ACY4" s="86"/>
      <c r="ACZ4" s="86"/>
      <c r="ADA4" s="86"/>
      <c r="ADB4" s="86"/>
      <c r="ADC4" s="86"/>
      <c r="ADD4" s="86"/>
      <c r="ADE4" s="86"/>
      <c r="ADF4" s="86"/>
      <c r="ADG4" s="86"/>
      <c r="ADH4" s="86"/>
      <c r="ADI4" s="86"/>
      <c r="ADJ4" s="86"/>
      <c r="ADK4" s="86"/>
      <c r="ADL4" s="86"/>
      <c r="ADM4" s="86"/>
      <c r="ADN4" s="86"/>
      <c r="ADO4" s="86"/>
      <c r="ADP4" s="86"/>
      <c r="ADQ4" s="86"/>
      <c r="ADR4" s="86"/>
      <c r="ADS4" s="86"/>
      <c r="ADT4" s="86"/>
      <c r="ADU4" s="86"/>
      <c r="ADV4" s="86"/>
      <c r="ADW4" s="86"/>
      <c r="ADX4" s="86"/>
      <c r="ADY4" s="86"/>
      <c r="ADZ4" s="86"/>
      <c r="AEA4" s="86"/>
      <c r="AEB4" s="86"/>
      <c r="AEC4" s="86"/>
      <c r="AED4" s="86"/>
      <c r="AEE4" s="86"/>
      <c r="AEF4" s="86"/>
      <c r="AEG4" s="86"/>
      <c r="AEH4" s="86"/>
      <c r="AEI4" s="86"/>
      <c r="AEJ4" s="86"/>
      <c r="AEK4" s="86"/>
      <c r="AEL4" s="86"/>
      <c r="AEM4" s="86"/>
      <c r="AEN4" s="86"/>
      <c r="AEO4" s="86"/>
      <c r="AEP4" s="86"/>
      <c r="AEQ4" s="86"/>
      <c r="AER4" s="86"/>
      <c r="AES4" s="86"/>
      <c r="AET4" s="86"/>
      <c r="AEU4" s="86"/>
      <c r="AEV4" s="86"/>
      <c r="AEW4" s="86"/>
      <c r="AEX4" s="86"/>
      <c r="AEY4" s="86"/>
      <c r="AEZ4" s="86"/>
      <c r="AFA4" s="86"/>
      <c r="AFB4" s="86"/>
      <c r="AFC4" s="86"/>
      <c r="AFD4" s="86"/>
      <c r="AFE4" s="86"/>
      <c r="AFF4" s="86"/>
      <c r="AFG4" s="86"/>
      <c r="AFH4" s="86"/>
      <c r="AFI4" s="86"/>
      <c r="AFJ4" s="86"/>
      <c r="AFK4" s="86"/>
      <c r="AFL4" s="86"/>
      <c r="AFM4" s="86"/>
      <c r="AFN4" s="86"/>
      <c r="AFO4" s="86"/>
      <c r="AFP4" s="86"/>
      <c r="AFQ4" s="86"/>
      <c r="AFR4" s="86"/>
      <c r="AFS4" s="86"/>
      <c r="AFT4" s="86"/>
      <c r="AFU4" s="86"/>
      <c r="AFV4" s="86"/>
      <c r="AFW4" s="86"/>
      <c r="AFX4" s="86"/>
      <c r="AFY4" s="86"/>
      <c r="AFZ4" s="86"/>
      <c r="AGA4" s="86"/>
      <c r="AGB4" s="86"/>
      <c r="AGC4" s="86"/>
      <c r="AGD4" s="86"/>
      <c r="AGE4" s="86"/>
      <c r="AGF4" s="86"/>
      <c r="AGG4" s="86"/>
      <c r="AGH4" s="86"/>
      <c r="AGI4" s="86"/>
      <c r="AGJ4" s="86"/>
      <c r="AGK4" s="86"/>
      <c r="AGL4" s="86"/>
      <c r="AGM4" s="86"/>
      <c r="AGN4" s="86"/>
      <c r="AGO4" s="86"/>
      <c r="AGP4" s="86"/>
      <c r="AGQ4" s="86"/>
      <c r="AGR4" s="86"/>
      <c r="AGS4" s="86"/>
      <c r="AGT4" s="86"/>
      <c r="AGU4" s="86"/>
      <c r="AGV4" s="86"/>
      <c r="AGW4" s="86"/>
      <c r="AGX4" s="86"/>
      <c r="AGY4" s="86"/>
      <c r="AGZ4" s="86"/>
      <c r="AHA4" s="86"/>
      <c r="AHB4" s="86"/>
      <c r="AHC4" s="86"/>
      <c r="AHD4" s="86"/>
      <c r="AHE4" s="86"/>
      <c r="AHF4" s="86"/>
      <c r="AHG4" s="86"/>
      <c r="AHH4" s="86"/>
      <c r="AHI4" s="86"/>
      <c r="AHJ4" s="86"/>
      <c r="AHK4" s="86"/>
      <c r="AHL4" s="86"/>
      <c r="AHM4" s="86"/>
      <c r="AHN4" s="86"/>
      <c r="AHO4" s="86"/>
      <c r="AHP4" s="86"/>
      <c r="AHQ4" s="86"/>
      <c r="AHR4" s="86"/>
      <c r="AHS4" s="86"/>
      <c r="AHT4" s="86"/>
      <c r="AHU4" s="86"/>
      <c r="AHV4" s="86"/>
      <c r="AHW4" s="86"/>
      <c r="AHX4" s="86"/>
      <c r="AHY4" s="86"/>
      <c r="AHZ4" s="86"/>
      <c r="AIA4" s="86"/>
      <c r="AIB4" s="86"/>
      <c r="AIC4" s="86"/>
      <c r="AID4" s="86"/>
      <c r="AIE4" s="86"/>
      <c r="AIF4" s="86"/>
      <c r="AIG4" s="86"/>
      <c r="AIH4" s="86"/>
      <c r="AII4" s="86"/>
      <c r="AIJ4" s="86"/>
      <c r="AIK4" s="86"/>
      <c r="AIL4" s="86"/>
      <c r="AIM4" s="86"/>
      <c r="AIN4" s="86"/>
      <c r="AIO4" s="86"/>
      <c r="AIP4" s="86"/>
      <c r="AIQ4" s="86"/>
      <c r="AIR4" s="86"/>
      <c r="AIS4" s="86"/>
      <c r="AIT4" s="86"/>
      <c r="AIU4" s="86"/>
      <c r="AIV4" s="86"/>
      <c r="AIW4" s="86"/>
      <c r="AIX4" s="86"/>
      <c r="AIY4" s="86"/>
      <c r="AIZ4" s="86"/>
      <c r="AJA4" s="86"/>
      <c r="AJB4" s="86"/>
      <c r="AJC4" s="86"/>
      <c r="AJD4" s="86"/>
      <c r="AJE4" s="86"/>
      <c r="AJF4" s="86"/>
      <c r="AJG4" s="86"/>
      <c r="AJH4" s="86"/>
      <c r="AJI4" s="86"/>
      <c r="AJJ4" s="86"/>
      <c r="AJK4" s="86"/>
      <c r="AJL4" s="86"/>
      <c r="AJM4" s="86"/>
      <c r="AJN4" s="86"/>
      <c r="AJO4" s="86"/>
      <c r="AJP4" s="86"/>
      <c r="AJQ4" s="86"/>
      <c r="AJR4" s="86"/>
      <c r="AJS4" s="86"/>
      <c r="AJT4" s="86"/>
      <c r="AJU4" s="86"/>
      <c r="AJV4" s="86"/>
      <c r="AJW4" s="86"/>
      <c r="AJX4" s="86"/>
      <c r="AJY4" s="86"/>
      <c r="AJZ4" s="86"/>
      <c r="AKA4" s="86"/>
      <c r="AKB4" s="86"/>
      <c r="AKC4" s="86"/>
      <c r="AKD4" s="86"/>
      <c r="AKE4" s="86"/>
      <c r="AKF4" s="86"/>
      <c r="AKG4" s="86"/>
      <c r="AKH4" s="86"/>
      <c r="AKI4" s="86"/>
      <c r="AKJ4" s="86"/>
      <c r="AKK4" s="86"/>
      <c r="AKL4" s="86"/>
      <c r="AKM4" s="86"/>
      <c r="AKN4" s="86"/>
      <c r="AKO4" s="86"/>
      <c r="AKP4" s="86"/>
      <c r="AKQ4" s="86"/>
      <c r="AKR4" s="86"/>
      <c r="AKS4" s="86"/>
      <c r="AKT4" s="86"/>
      <c r="AKU4" s="86"/>
      <c r="AKV4" s="86"/>
      <c r="AKW4" s="86"/>
      <c r="AKX4" s="86"/>
      <c r="AKY4" s="86"/>
    </row>
    <row r="5" spans="1:987" ht="22.15" customHeight="1" x14ac:dyDescent="0.25">
      <c r="A5" s="318" t="s">
        <v>185</v>
      </c>
      <c r="B5" s="319" t="s">
        <v>109</v>
      </c>
      <c r="C5" s="320" t="s">
        <v>206</v>
      </c>
      <c r="D5" s="320"/>
      <c r="E5" s="320"/>
      <c r="F5" s="320"/>
      <c r="G5" s="321" t="s">
        <v>186</v>
      </c>
      <c r="H5" s="333" t="s">
        <v>330</v>
      </c>
      <c r="I5" s="334"/>
      <c r="J5" s="335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6"/>
      <c r="KO5" s="86"/>
      <c r="KP5" s="86"/>
      <c r="KQ5" s="86"/>
      <c r="KR5" s="86"/>
      <c r="KS5" s="86"/>
      <c r="KT5" s="86"/>
      <c r="KU5" s="86"/>
      <c r="KV5" s="86"/>
      <c r="KW5" s="86"/>
      <c r="KX5" s="86"/>
      <c r="KY5" s="86"/>
      <c r="KZ5" s="86"/>
      <c r="LA5" s="86"/>
      <c r="LB5" s="86"/>
      <c r="LC5" s="86"/>
      <c r="LD5" s="86"/>
      <c r="LE5" s="86"/>
      <c r="LF5" s="86"/>
      <c r="LG5" s="86"/>
      <c r="LH5" s="86"/>
      <c r="LI5" s="86"/>
      <c r="LJ5" s="86"/>
      <c r="LK5" s="86"/>
      <c r="LL5" s="86"/>
      <c r="LM5" s="86"/>
      <c r="LN5" s="86"/>
      <c r="LO5" s="86"/>
      <c r="LP5" s="86"/>
      <c r="LQ5" s="86"/>
      <c r="LR5" s="86"/>
      <c r="LS5" s="86"/>
      <c r="LT5" s="86"/>
      <c r="LU5" s="86"/>
      <c r="LV5" s="86"/>
      <c r="LW5" s="86"/>
      <c r="LX5" s="86"/>
      <c r="LY5" s="86"/>
      <c r="LZ5" s="86"/>
      <c r="MA5" s="86"/>
      <c r="MB5" s="86"/>
      <c r="MC5" s="86"/>
      <c r="MD5" s="86"/>
      <c r="ME5" s="86"/>
      <c r="MF5" s="86"/>
      <c r="MG5" s="86"/>
      <c r="MH5" s="86"/>
      <c r="MI5" s="86"/>
      <c r="MJ5" s="86"/>
      <c r="MK5" s="86"/>
      <c r="ML5" s="86"/>
      <c r="MM5" s="86"/>
      <c r="MN5" s="86"/>
      <c r="MO5" s="86"/>
      <c r="MP5" s="86"/>
      <c r="MQ5" s="86"/>
      <c r="MR5" s="86"/>
      <c r="MS5" s="86"/>
      <c r="MT5" s="86"/>
      <c r="MU5" s="86"/>
      <c r="MV5" s="86"/>
      <c r="MW5" s="86"/>
      <c r="MX5" s="86"/>
      <c r="MY5" s="86"/>
      <c r="MZ5" s="86"/>
      <c r="NA5" s="86"/>
      <c r="NB5" s="86"/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86"/>
      <c r="OS5" s="86"/>
      <c r="OT5" s="86"/>
      <c r="OU5" s="86"/>
      <c r="OV5" s="86"/>
      <c r="OW5" s="86"/>
      <c r="OX5" s="86"/>
      <c r="OY5" s="86"/>
      <c r="OZ5" s="86"/>
      <c r="PA5" s="86"/>
      <c r="PB5" s="86"/>
      <c r="PC5" s="86"/>
      <c r="PD5" s="86"/>
      <c r="PE5" s="86"/>
      <c r="PF5" s="86"/>
      <c r="PG5" s="86"/>
      <c r="PH5" s="86"/>
      <c r="PI5" s="86"/>
      <c r="PJ5" s="86"/>
      <c r="PK5" s="86"/>
      <c r="PL5" s="86"/>
      <c r="PM5" s="86"/>
      <c r="PN5" s="86"/>
      <c r="PO5" s="86"/>
      <c r="PP5" s="86"/>
      <c r="PQ5" s="86"/>
      <c r="PR5" s="86"/>
      <c r="PS5" s="86"/>
      <c r="PT5" s="86"/>
      <c r="PU5" s="86"/>
      <c r="PV5" s="86"/>
      <c r="PW5" s="86"/>
      <c r="PX5" s="86"/>
      <c r="PY5" s="86"/>
      <c r="PZ5" s="86"/>
      <c r="QA5" s="86"/>
      <c r="QB5" s="86"/>
      <c r="QC5" s="86"/>
      <c r="QD5" s="86"/>
      <c r="QE5" s="86"/>
      <c r="QF5" s="86"/>
      <c r="QG5" s="86"/>
      <c r="QH5" s="86"/>
      <c r="QI5" s="86"/>
      <c r="QJ5" s="86"/>
      <c r="QK5" s="86"/>
      <c r="QL5" s="86"/>
      <c r="QM5" s="86"/>
      <c r="QN5" s="86"/>
      <c r="QO5" s="86"/>
      <c r="QP5" s="86"/>
      <c r="QQ5" s="86"/>
      <c r="QR5" s="86"/>
      <c r="QS5" s="86"/>
      <c r="QT5" s="86"/>
      <c r="QU5" s="86"/>
      <c r="QV5" s="86"/>
      <c r="QW5" s="86"/>
      <c r="QX5" s="86"/>
      <c r="QY5" s="86"/>
      <c r="QZ5" s="86"/>
      <c r="RA5" s="86"/>
      <c r="RB5" s="86"/>
      <c r="RC5" s="86"/>
      <c r="RD5" s="86"/>
      <c r="RE5" s="86"/>
      <c r="RF5" s="86"/>
      <c r="RG5" s="86"/>
      <c r="RH5" s="86"/>
      <c r="RI5" s="86"/>
      <c r="RJ5" s="86"/>
      <c r="RK5" s="86"/>
      <c r="RL5" s="86"/>
      <c r="RM5" s="86"/>
      <c r="RN5" s="86"/>
      <c r="RO5" s="86"/>
      <c r="RP5" s="86"/>
      <c r="RQ5" s="86"/>
      <c r="RR5" s="86"/>
      <c r="RS5" s="86"/>
      <c r="RT5" s="86"/>
      <c r="RU5" s="86"/>
      <c r="RV5" s="86"/>
      <c r="RW5" s="86"/>
      <c r="RX5" s="86"/>
      <c r="RY5" s="86"/>
      <c r="RZ5" s="86"/>
      <c r="SA5" s="86"/>
      <c r="SB5" s="86"/>
      <c r="SC5" s="86"/>
      <c r="SD5" s="86"/>
      <c r="SE5" s="86"/>
      <c r="SF5" s="86"/>
      <c r="SG5" s="86"/>
      <c r="SH5" s="86"/>
      <c r="SI5" s="86"/>
      <c r="SJ5" s="86"/>
      <c r="SK5" s="86"/>
      <c r="SL5" s="86"/>
      <c r="SM5" s="86"/>
      <c r="SN5" s="86"/>
      <c r="SO5" s="86"/>
      <c r="SP5" s="86"/>
      <c r="SQ5" s="86"/>
      <c r="SR5" s="86"/>
      <c r="SS5" s="86"/>
      <c r="ST5" s="86"/>
      <c r="SU5" s="86"/>
      <c r="SV5" s="86"/>
      <c r="SW5" s="86"/>
      <c r="SX5" s="86"/>
      <c r="SY5" s="86"/>
      <c r="SZ5" s="86"/>
      <c r="TA5" s="86"/>
      <c r="TB5" s="86"/>
      <c r="TC5" s="86"/>
      <c r="TD5" s="86"/>
      <c r="TE5" s="86"/>
      <c r="TF5" s="86"/>
      <c r="TG5" s="86"/>
      <c r="TH5" s="86"/>
      <c r="TI5" s="86"/>
      <c r="TJ5" s="86"/>
      <c r="TK5" s="86"/>
      <c r="TL5" s="86"/>
      <c r="TM5" s="86"/>
      <c r="TN5" s="86"/>
      <c r="TO5" s="86"/>
      <c r="TP5" s="86"/>
      <c r="TQ5" s="86"/>
      <c r="TR5" s="86"/>
      <c r="TS5" s="86"/>
      <c r="TT5" s="86"/>
      <c r="TU5" s="86"/>
      <c r="TV5" s="86"/>
      <c r="TW5" s="86"/>
      <c r="TX5" s="86"/>
      <c r="TY5" s="86"/>
      <c r="TZ5" s="86"/>
      <c r="UA5" s="86"/>
      <c r="UB5" s="86"/>
      <c r="UC5" s="86"/>
      <c r="UD5" s="86"/>
      <c r="UE5" s="86"/>
      <c r="UF5" s="86"/>
      <c r="UG5" s="86"/>
      <c r="UH5" s="86"/>
      <c r="UI5" s="86"/>
      <c r="UJ5" s="86"/>
      <c r="UK5" s="86"/>
      <c r="UL5" s="86"/>
      <c r="UM5" s="86"/>
      <c r="UN5" s="86"/>
      <c r="UO5" s="86"/>
      <c r="UP5" s="86"/>
      <c r="UQ5" s="86"/>
      <c r="UR5" s="86"/>
      <c r="US5" s="86"/>
      <c r="UT5" s="86"/>
      <c r="UU5" s="86"/>
      <c r="UV5" s="86"/>
      <c r="UW5" s="86"/>
      <c r="UX5" s="86"/>
      <c r="UY5" s="86"/>
      <c r="UZ5" s="86"/>
      <c r="VA5" s="86"/>
      <c r="VB5" s="86"/>
      <c r="VC5" s="86"/>
      <c r="VD5" s="86"/>
      <c r="VE5" s="86"/>
      <c r="VF5" s="86"/>
      <c r="VG5" s="86"/>
      <c r="VH5" s="86"/>
      <c r="VI5" s="86"/>
      <c r="VJ5" s="86"/>
      <c r="VK5" s="86"/>
      <c r="VL5" s="86"/>
      <c r="VM5" s="86"/>
      <c r="VN5" s="86"/>
      <c r="VO5" s="86"/>
      <c r="VP5" s="86"/>
      <c r="VQ5" s="86"/>
      <c r="VR5" s="86"/>
      <c r="VS5" s="86"/>
      <c r="VT5" s="86"/>
      <c r="VU5" s="86"/>
      <c r="VV5" s="86"/>
      <c r="VW5" s="86"/>
      <c r="VX5" s="86"/>
      <c r="VY5" s="86"/>
      <c r="VZ5" s="86"/>
      <c r="WA5" s="86"/>
      <c r="WB5" s="86"/>
      <c r="WC5" s="86"/>
      <c r="WD5" s="86"/>
      <c r="WE5" s="86"/>
      <c r="WF5" s="86"/>
      <c r="WG5" s="86"/>
      <c r="WH5" s="86"/>
      <c r="WI5" s="86"/>
      <c r="WJ5" s="86"/>
      <c r="WK5" s="86"/>
      <c r="WL5" s="86"/>
      <c r="WM5" s="86"/>
      <c r="WN5" s="86"/>
      <c r="WO5" s="86"/>
      <c r="WP5" s="86"/>
      <c r="WQ5" s="86"/>
      <c r="WR5" s="86"/>
      <c r="WS5" s="86"/>
      <c r="WT5" s="86"/>
      <c r="WU5" s="86"/>
      <c r="WV5" s="86"/>
      <c r="WW5" s="86"/>
      <c r="WX5" s="86"/>
      <c r="WY5" s="86"/>
      <c r="WZ5" s="86"/>
      <c r="XA5" s="86"/>
      <c r="XB5" s="86"/>
      <c r="XC5" s="86"/>
      <c r="XD5" s="86"/>
      <c r="XE5" s="86"/>
      <c r="XF5" s="86"/>
      <c r="XG5" s="86"/>
      <c r="XH5" s="86"/>
      <c r="XI5" s="86"/>
      <c r="XJ5" s="86"/>
      <c r="XK5" s="86"/>
      <c r="XL5" s="86"/>
      <c r="XM5" s="86"/>
      <c r="XN5" s="86"/>
      <c r="XO5" s="86"/>
      <c r="XP5" s="86"/>
      <c r="XQ5" s="86"/>
      <c r="XR5" s="86"/>
      <c r="XS5" s="86"/>
      <c r="XT5" s="86"/>
      <c r="XU5" s="86"/>
      <c r="XV5" s="86"/>
      <c r="XW5" s="86"/>
      <c r="XX5" s="86"/>
      <c r="XY5" s="86"/>
      <c r="XZ5" s="86"/>
      <c r="YA5" s="86"/>
      <c r="YB5" s="86"/>
      <c r="YC5" s="86"/>
      <c r="YD5" s="86"/>
      <c r="YE5" s="86"/>
      <c r="YF5" s="86"/>
      <c r="YG5" s="86"/>
      <c r="YH5" s="86"/>
      <c r="YI5" s="86"/>
      <c r="YJ5" s="86"/>
      <c r="YK5" s="86"/>
      <c r="YL5" s="86"/>
      <c r="YM5" s="86"/>
      <c r="YN5" s="86"/>
      <c r="YO5" s="86"/>
      <c r="YP5" s="86"/>
      <c r="YQ5" s="86"/>
      <c r="YR5" s="86"/>
      <c r="YS5" s="86"/>
      <c r="YT5" s="86"/>
      <c r="YU5" s="86"/>
      <c r="YV5" s="86"/>
      <c r="YW5" s="86"/>
      <c r="YX5" s="86"/>
      <c r="YY5" s="86"/>
      <c r="YZ5" s="86"/>
      <c r="ZA5" s="86"/>
      <c r="ZB5" s="86"/>
      <c r="ZC5" s="86"/>
      <c r="ZD5" s="86"/>
      <c r="ZE5" s="86"/>
      <c r="ZF5" s="86"/>
      <c r="ZG5" s="86"/>
      <c r="ZH5" s="86"/>
      <c r="ZI5" s="86"/>
      <c r="ZJ5" s="86"/>
      <c r="ZK5" s="86"/>
      <c r="ZL5" s="86"/>
      <c r="ZM5" s="86"/>
      <c r="ZN5" s="86"/>
      <c r="ZO5" s="86"/>
      <c r="ZP5" s="86"/>
      <c r="ZQ5" s="86"/>
      <c r="ZR5" s="86"/>
      <c r="ZS5" s="86"/>
      <c r="ZT5" s="86"/>
      <c r="ZU5" s="86"/>
      <c r="ZV5" s="86"/>
      <c r="ZW5" s="86"/>
      <c r="ZX5" s="86"/>
      <c r="ZY5" s="86"/>
      <c r="ZZ5" s="86"/>
      <c r="AAA5" s="86"/>
      <c r="AAB5" s="86"/>
      <c r="AAC5" s="86"/>
      <c r="AAD5" s="86"/>
      <c r="AAE5" s="86"/>
      <c r="AAF5" s="86"/>
      <c r="AAG5" s="86"/>
      <c r="AAH5" s="86"/>
      <c r="AAI5" s="86"/>
      <c r="AAJ5" s="86"/>
      <c r="AAK5" s="86"/>
      <c r="AAL5" s="86"/>
      <c r="AAM5" s="86"/>
      <c r="AAN5" s="86"/>
      <c r="AAO5" s="86"/>
      <c r="AAP5" s="86"/>
      <c r="AAQ5" s="86"/>
      <c r="AAR5" s="86"/>
      <c r="AAS5" s="86"/>
      <c r="AAT5" s="86"/>
      <c r="AAU5" s="86"/>
      <c r="AAV5" s="86"/>
      <c r="AAW5" s="86"/>
      <c r="AAX5" s="86"/>
      <c r="AAY5" s="86"/>
      <c r="AAZ5" s="86"/>
      <c r="ABA5" s="86"/>
      <c r="ABB5" s="86"/>
      <c r="ABC5" s="86"/>
      <c r="ABD5" s="86"/>
      <c r="ABE5" s="86"/>
      <c r="ABF5" s="86"/>
      <c r="ABG5" s="86"/>
      <c r="ABH5" s="86"/>
      <c r="ABI5" s="86"/>
      <c r="ABJ5" s="86"/>
      <c r="ABK5" s="86"/>
      <c r="ABL5" s="86"/>
      <c r="ABM5" s="86"/>
      <c r="ABN5" s="86"/>
      <c r="ABO5" s="86"/>
      <c r="ABP5" s="86"/>
      <c r="ABQ5" s="86"/>
      <c r="ABR5" s="86"/>
      <c r="ABS5" s="86"/>
      <c r="ABT5" s="86"/>
      <c r="ABU5" s="86"/>
      <c r="ABV5" s="86"/>
      <c r="ABW5" s="86"/>
      <c r="ABX5" s="86"/>
      <c r="ABY5" s="86"/>
      <c r="ABZ5" s="86"/>
      <c r="ACA5" s="86"/>
      <c r="ACB5" s="86"/>
      <c r="ACC5" s="86"/>
      <c r="ACD5" s="86"/>
      <c r="ACE5" s="86"/>
      <c r="ACF5" s="86"/>
      <c r="ACG5" s="86"/>
      <c r="ACH5" s="86"/>
      <c r="ACI5" s="86"/>
      <c r="ACJ5" s="86"/>
      <c r="ACK5" s="86"/>
      <c r="ACL5" s="86"/>
      <c r="ACM5" s="86"/>
      <c r="ACN5" s="86"/>
      <c r="ACO5" s="86"/>
      <c r="ACP5" s="86"/>
      <c r="ACQ5" s="86"/>
      <c r="ACR5" s="86"/>
      <c r="ACS5" s="86"/>
      <c r="ACT5" s="86"/>
      <c r="ACU5" s="86"/>
      <c r="ACV5" s="86"/>
      <c r="ACW5" s="86"/>
      <c r="ACX5" s="86"/>
      <c r="ACY5" s="86"/>
      <c r="ACZ5" s="86"/>
      <c r="ADA5" s="86"/>
      <c r="ADB5" s="86"/>
      <c r="ADC5" s="86"/>
      <c r="ADD5" s="86"/>
      <c r="ADE5" s="86"/>
      <c r="ADF5" s="86"/>
      <c r="ADG5" s="86"/>
      <c r="ADH5" s="86"/>
      <c r="ADI5" s="86"/>
      <c r="ADJ5" s="86"/>
      <c r="ADK5" s="86"/>
      <c r="ADL5" s="86"/>
      <c r="ADM5" s="86"/>
      <c r="ADN5" s="86"/>
      <c r="ADO5" s="86"/>
      <c r="ADP5" s="86"/>
      <c r="ADQ5" s="86"/>
      <c r="ADR5" s="86"/>
      <c r="ADS5" s="86"/>
      <c r="ADT5" s="86"/>
      <c r="ADU5" s="86"/>
      <c r="ADV5" s="86"/>
      <c r="ADW5" s="86"/>
      <c r="ADX5" s="86"/>
      <c r="ADY5" s="86"/>
      <c r="ADZ5" s="86"/>
      <c r="AEA5" s="86"/>
      <c r="AEB5" s="86"/>
      <c r="AEC5" s="86"/>
      <c r="AED5" s="86"/>
      <c r="AEE5" s="86"/>
      <c r="AEF5" s="86"/>
      <c r="AEG5" s="86"/>
      <c r="AEH5" s="86"/>
      <c r="AEI5" s="86"/>
      <c r="AEJ5" s="86"/>
      <c r="AEK5" s="86"/>
      <c r="AEL5" s="86"/>
      <c r="AEM5" s="86"/>
      <c r="AEN5" s="86"/>
      <c r="AEO5" s="86"/>
      <c r="AEP5" s="86"/>
      <c r="AEQ5" s="86"/>
      <c r="AER5" s="86"/>
      <c r="AES5" s="86"/>
      <c r="AET5" s="86"/>
      <c r="AEU5" s="86"/>
      <c r="AEV5" s="86"/>
      <c r="AEW5" s="86"/>
      <c r="AEX5" s="86"/>
      <c r="AEY5" s="86"/>
      <c r="AEZ5" s="86"/>
      <c r="AFA5" s="86"/>
      <c r="AFB5" s="86"/>
      <c r="AFC5" s="86"/>
      <c r="AFD5" s="86"/>
      <c r="AFE5" s="86"/>
      <c r="AFF5" s="86"/>
      <c r="AFG5" s="86"/>
      <c r="AFH5" s="86"/>
      <c r="AFI5" s="86"/>
      <c r="AFJ5" s="86"/>
      <c r="AFK5" s="86"/>
      <c r="AFL5" s="86"/>
      <c r="AFM5" s="86"/>
      <c r="AFN5" s="86"/>
      <c r="AFO5" s="86"/>
      <c r="AFP5" s="86"/>
      <c r="AFQ5" s="86"/>
      <c r="AFR5" s="86"/>
      <c r="AFS5" s="86"/>
      <c r="AFT5" s="86"/>
      <c r="AFU5" s="86"/>
      <c r="AFV5" s="86"/>
      <c r="AFW5" s="86"/>
      <c r="AFX5" s="86"/>
      <c r="AFY5" s="86"/>
      <c r="AFZ5" s="86"/>
      <c r="AGA5" s="86"/>
      <c r="AGB5" s="86"/>
      <c r="AGC5" s="86"/>
      <c r="AGD5" s="86"/>
      <c r="AGE5" s="86"/>
      <c r="AGF5" s="86"/>
      <c r="AGG5" s="86"/>
      <c r="AGH5" s="86"/>
      <c r="AGI5" s="86"/>
      <c r="AGJ5" s="86"/>
      <c r="AGK5" s="86"/>
      <c r="AGL5" s="86"/>
      <c r="AGM5" s="86"/>
      <c r="AGN5" s="86"/>
      <c r="AGO5" s="86"/>
      <c r="AGP5" s="86"/>
      <c r="AGQ5" s="86"/>
      <c r="AGR5" s="86"/>
      <c r="AGS5" s="86"/>
      <c r="AGT5" s="86"/>
      <c r="AGU5" s="86"/>
      <c r="AGV5" s="86"/>
      <c r="AGW5" s="86"/>
      <c r="AGX5" s="86"/>
      <c r="AGY5" s="86"/>
      <c r="AGZ5" s="86"/>
      <c r="AHA5" s="86"/>
      <c r="AHB5" s="86"/>
      <c r="AHC5" s="86"/>
      <c r="AHD5" s="86"/>
      <c r="AHE5" s="86"/>
      <c r="AHF5" s="86"/>
      <c r="AHG5" s="86"/>
      <c r="AHH5" s="86"/>
      <c r="AHI5" s="86"/>
      <c r="AHJ5" s="86"/>
      <c r="AHK5" s="86"/>
      <c r="AHL5" s="86"/>
      <c r="AHM5" s="86"/>
      <c r="AHN5" s="86"/>
      <c r="AHO5" s="86"/>
      <c r="AHP5" s="86"/>
      <c r="AHQ5" s="86"/>
      <c r="AHR5" s="86"/>
      <c r="AHS5" s="86"/>
      <c r="AHT5" s="86"/>
      <c r="AHU5" s="86"/>
      <c r="AHV5" s="86"/>
      <c r="AHW5" s="86"/>
      <c r="AHX5" s="86"/>
      <c r="AHY5" s="86"/>
      <c r="AHZ5" s="86"/>
      <c r="AIA5" s="86"/>
      <c r="AIB5" s="86"/>
      <c r="AIC5" s="86"/>
      <c r="AID5" s="86"/>
      <c r="AIE5" s="86"/>
      <c r="AIF5" s="86"/>
      <c r="AIG5" s="86"/>
      <c r="AIH5" s="86"/>
      <c r="AII5" s="86"/>
      <c r="AIJ5" s="86"/>
      <c r="AIK5" s="86"/>
      <c r="AIL5" s="86"/>
      <c r="AIM5" s="86"/>
      <c r="AIN5" s="86"/>
      <c r="AIO5" s="86"/>
      <c r="AIP5" s="86"/>
      <c r="AIQ5" s="86"/>
      <c r="AIR5" s="86"/>
      <c r="AIS5" s="86"/>
      <c r="AIT5" s="86"/>
      <c r="AIU5" s="86"/>
      <c r="AIV5" s="86"/>
      <c r="AIW5" s="86"/>
      <c r="AIX5" s="86"/>
      <c r="AIY5" s="86"/>
      <c r="AIZ5" s="86"/>
      <c r="AJA5" s="86"/>
      <c r="AJB5" s="86"/>
      <c r="AJC5" s="86"/>
      <c r="AJD5" s="86"/>
      <c r="AJE5" s="86"/>
      <c r="AJF5" s="86"/>
      <c r="AJG5" s="86"/>
      <c r="AJH5" s="86"/>
      <c r="AJI5" s="86"/>
      <c r="AJJ5" s="86"/>
      <c r="AJK5" s="86"/>
      <c r="AJL5" s="86"/>
      <c r="AJM5" s="86"/>
      <c r="AJN5" s="86"/>
      <c r="AJO5" s="86"/>
      <c r="AJP5" s="86"/>
      <c r="AJQ5" s="86"/>
      <c r="AJR5" s="86"/>
      <c r="AJS5" s="86"/>
      <c r="AJT5" s="86"/>
      <c r="AJU5" s="86"/>
      <c r="AJV5" s="86"/>
      <c r="AJW5" s="86"/>
      <c r="AJX5" s="86"/>
      <c r="AJY5" s="86"/>
      <c r="AJZ5" s="86"/>
      <c r="AKA5" s="86"/>
      <c r="AKB5" s="86"/>
      <c r="AKC5" s="86"/>
      <c r="AKD5" s="86"/>
      <c r="AKE5" s="86"/>
      <c r="AKF5" s="86"/>
      <c r="AKG5" s="86"/>
      <c r="AKH5" s="86"/>
      <c r="AKI5" s="86"/>
      <c r="AKJ5" s="86"/>
      <c r="AKK5" s="86"/>
      <c r="AKL5" s="86"/>
      <c r="AKM5" s="86"/>
      <c r="AKN5" s="86"/>
      <c r="AKO5" s="86"/>
      <c r="AKP5" s="86"/>
      <c r="AKQ5" s="86"/>
      <c r="AKR5" s="86"/>
      <c r="AKS5" s="86"/>
      <c r="AKT5" s="86"/>
      <c r="AKU5" s="86"/>
      <c r="AKV5" s="86"/>
      <c r="AKW5" s="86"/>
      <c r="AKX5" s="86"/>
      <c r="AKY5" s="86"/>
    </row>
    <row r="6" spans="1:987" ht="43.5" customHeight="1" x14ac:dyDescent="0.25">
      <c r="A6" s="318"/>
      <c r="B6" s="319"/>
      <c r="C6" s="320"/>
      <c r="D6" s="320"/>
      <c r="E6" s="320"/>
      <c r="F6" s="320"/>
      <c r="G6" s="321"/>
      <c r="H6" s="231" t="s">
        <v>85</v>
      </c>
      <c r="I6" s="231" t="s">
        <v>86</v>
      </c>
      <c r="J6" s="231" t="s">
        <v>87</v>
      </c>
    </row>
    <row r="7" spans="1:987" x14ac:dyDescent="0.25">
      <c r="A7" s="95" t="s">
        <v>187</v>
      </c>
      <c r="B7" s="87" t="s">
        <v>188</v>
      </c>
      <c r="C7" s="322" t="s">
        <v>38</v>
      </c>
      <c r="D7" s="322"/>
      <c r="E7" s="322"/>
      <c r="F7" s="322"/>
      <c r="G7" s="88"/>
      <c r="H7" s="22"/>
      <c r="I7" s="22"/>
      <c r="J7" s="22"/>
    </row>
    <row r="8" spans="1:987" ht="23.25" customHeight="1" x14ac:dyDescent="0.25">
      <c r="A8" s="95" t="s">
        <v>189</v>
      </c>
      <c r="B8" s="89" t="s">
        <v>139</v>
      </c>
      <c r="C8" s="322" t="s">
        <v>39</v>
      </c>
      <c r="D8" s="322"/>
      <c r="E8" s="322"/>
      <c r="F8" s="322"/>
      <c r="G8" s="88"/>
      <c r="H8" s="22"/>
      <c r="I8" s="22"/>
      <c r="J8" s="22"/>
    </row>
    <row r="9" spans="1:987" ht="28.9" customHeight="1" x14ac:dyDescent="0.25">
      <c r="A9" s="95" t="s">
        <v>190</v>
      </c>
      <c r="B9" s="89" t="s">
        <v>209</v>
      </c>
      <c r="C9" s="322" t="s">
        <v>210</v>
      </c>
      <c r="D9" s="322"/>
      <c r="E9" s="322"/>
      <c r="F9" s="322"/>
      <c r="G9" s="88"/>
      <c r="H9" s="22"/>
      <c r="I9" s="22"/>
      <c r="J9" s="22"/>
    </row>
    <row r="10" spans="1:987" ht="28.9" customHeight="1" x14ac:dyDescent="0.25">
      <c r="A10" s="95" t="s">
        <v>191</v>
      </c>
      <c r="B10" s="89" t="s">
        <v>211</v>
      </c>
      <c r="C10" s="91" t="s">
        <v>212</v>
      </c>
      <c r="D10" s="91"/>
      <c r="E10" s="91"/>
      <c r="F10" s="91"/>
      <c r="G10" s="88"/>
      <c r="H10" s="22"/>
      <c r="I10" s="22"/>
      <c r="J10" s="22"/>
    </row>
    <row r="11" spans="1:987" ht="28.9" customHeight="1" x14ac:dyDescent="0.25">
      <c r="A11" s="95" t="s">
        <v>193</v>
      </c>
      <c r="B11" s="89" t="s">
        <v>213</v>
      </c>
      <c r="C11" s="91" t="s">
        <v>40</v>
      </c>
      <c r="D11" s="91"/>
      <c r="E11" s="91"/>
      <c r="F11" s="91"/>
      <c r="G11" s="88"/>
      <c r="H11" s="22"/>
      <c r="I11" s="22"/>
      <c r="J11" s="22"/>
    </row>
    <row r="12" spans="1:987" x14ac:dyDescent="0.25">
      <c r="A12" s="95" t="s">
        <v>194</v>
      </c>
      <c r="B12" s="89" t="s">
        <v>192</v>
      </c>
      <c r="C12" s="322" t="s">
        <v>44</v>
      </c>
      <c r="D12" s="322"/>
      <c r="E12" s="322"/>
      <c r="F12" s="322"/>
      <c r="G12" s="88"/>
      <c r="H12" s="22"/>
      <c r="I12" s="22"/>
      <c r="J12" s="22"/>
    </row>
    <row r="13" spans="1:987" x14ac:dyDescent="0.25">
      <c r="A13" s="95" t="s">
        <v>196</v>
      </c>
      <c r="B13" s="89" t="s">
        <v>195</v>
      </c>
      <c r="C13" s="322" t="s">
        <v>160</v>
      </c>
      <c r="D13" s="322"/>
      <c r="E13" s="322"/>
      <c r="F13" s="322"/>
      <c r="G13" s="88"/>
      <c r="H13" s="22"/>
      <c r="I13" s="22"/>
      <c r="J13" s="22"/>
    </row>
    <row r="14" spans="1:987" ht="14.45" customHeight="1" x14ac:dyDescent="0.25">
      <c r="A14" s="95" t="s">
        <v>214</v>
      </c>
      <c r="B14" s="89" t="s">
        <v>197</v>
      </c>
      <c r="C14" s="322" t="s">
        <v>6</v>
      </c>
      <c r="D14" s="322"/>
      <c r="E14" s="322"/>
      <c r="F14" s="322"/>
      <c r="G14" s="88"/>
      <c r="H14" s="22"/>
      <c r="I14" s="22"/>
      <c r="J14" s="22"/>
    </row>
    <row r="15" spans="1:987" ht="22.5" customHeight="1" x14ac:dyDescent="0.25">
      <c r="A15" s="98" t="s">
        <v>215</v>
      </c>
      <c r="B15" s="99" t="s">
        <v>218</v>
      </c>
      <c r="C15" s="323" t="s">
        <v>101</v>
      </c>
      <c r="D15" s="323"/>
      <c r="E15" s="323"/>
      <c r="F15" s="323"/>
      <c r="G15" s="100">
        <f>SUM(G7:G14)</f>
        <v>0</v>
      </c>
      <c r="H15" s="100">
        <v>0</v>
      </c>
      <c r="I15" s="100">
        <v>0</v>
      </c>
      <c r="J15" s="100">
        <v>0</v>
      </c>
    </row>
    <row r="16" spans="1:987" ht="30" customHeight="1" x14ac:dyDescent="0.25">
      <c r="A16" s="95" t="s">
        <v>239</v>
      </c>
      <c r="B16" s="89" t="s">
        <v>198</v>
      </c>
      <c r="C16" s="322" t="s">
        <v>96</v>
      </c>
      <c r="D16" s="322"/>
      <c r="E16" s="322"/>
      <c r="F16" s="322"/>
      <c r="G16" s="88"/>
      <c r="H16" s="22"/>
      <c r="I16" s="22"/>
      <c r="J16" s="22"/>
    </row>
    <row r="17" spans="1:10" ht="23.45" customHeight="1" x14ac:dyDescent="0.25">
      <c r="A17" s="98" t="s">
        <v>341</v>
      </c>
      <c r="B17" s="99" t="s">
        <v>221</v>
      </c>
      <c r="C17" s="323" t="s">
        <v>108</v>
      </c>
      <c r="D17" s="323"/>
      <c r="E17" s="323"/>
      <c r="F17" s="323"/>
      <c r="G17" s="100">
        <f>SUM(G16)</f>
        <v>0</v>
      </c>
      <c r="H17" s="100">
        <v>0</v>
      </c>
      <c r="I17" s="100">
        <v>0</v>
      </c>
      <c r="J17" s="100">
        <v>0</v>
      </c>
    </row>
    <row r="18" spans="1:10" x14ac:dyDescent="0.25">
      <c r="A18" s="95" t="s">
        <v>241</v>
      </c>
      <c r="B18" s="89" t="s">
        <v>199</v>
      </c>
      <c r="C18" s="322" t="s">
        <v>3</v>
      </c>
      <c r="D18" s="322"/>
      <c r="E18" s="322"/>
      <c r="F18" s="322"/>
      <c r="G18" s="88"/>
      <c r="H18" s="22"/>
      <c r="I18" s="22"/>
      <c r="J18" s="22"/>
    </row>
    <row r="19" spans="1:10" x14ac:dyDescent="0.25">
      <c r="A19" s="95" t="s">
        <v>247</v>
      </c>
      <c r="B19" s="89" t="s">
        <v>200</v>
      </c>
      <c r="C19" s="322" t="s">
        <v>5</v>
      </c>
      <c r="D19" s="322"/>
      <c r="E19" s="322"/>
      <c r="F19" s="322"/>
      <c r="G19" s="88"/>
      <c r="H19" s="22"/>
      <c r="I19" s="22"/>
      <c r="J19" s="22"/>
    </row>
    <row r="20" spans="1:10" x14ac:dyDescent="0.25">
      <c r="A20" s="95" t="s">
        <v>216</v>
      </c>
      <c r="B20" s="89" t="s">
        <v>201</v>
      </c>
      <c r="C20" s="322" t="s">
        <v>4</v>
      </c>
      <c r="D20" s="322"/>
      <c r="E20" s="322"/>
      <c r="F20" s="322"/>
      <c r="G20" s="88"/>
      <c r="H20" s="22"/>
      <c r="I20" s="22"/>
      <c r="J20" s="22"/>
    </row>
    <row r="21" spans="1:10" x14ac:dyDescent="0.25">
      <c r="A21" s="95" t="s">
        <v>217</v>
      </c>
      <c r="B21" s="89" t="s">
        <v>202</v>
      </c>
      <c r="C21" s="322" t="s">
        <v>52</v>
      </c>
      <c r="D21" s="322"/>
      <c r="E21" s="322"/>
      <c r="F21" s="322"/>
      <c r="G21" s="88"/>
      <c r="H21" s="22"/>
      <c r="I21" s="22"/>
      <c r="J21" s="22"/>
    </row>
    <row r="22" spans="1:10" x14ac:dyDescent="0.25">
      <c r="A22" s="98" t="s">
        <v>250</v>
      </c>
      <c r="B22" s="99" t="s">
        <v>227</v>
      </c>
      <c r="C22" s="323" t="s">
        <v>103</v>
      </c>
      <c r="D22" s="323"/>
      <c r="E22" s="323"/>
      <c r="F22" s="323"/>
      <c r="G22" s="100">
        <f>SUM(G18:G21)</f>
        <v>0</v>
      </c>
      <c r="H22" s="100">
        <v>0</v>
      </c>
      <c r="I22" s="100">
        <v>0</v>
      </c>
      <c r="J22" s="100">
        <v>0</v>
      </c>
    </row>
    <row r="23" spans="1:10" x14ac:dyDescent="0.25">
      <c r="A23" s="95" t="s">
        <v>252</v>
      </c>
      <c r="B23" s="90" t="s">
        <v>143</v>
      </c>
      <c r="C23" s="322" t="s">
        <v>56</v>
      </c>
      <c r="D23" s="322"/>
      <c r="E23" s="322"/>
      <c r="F23" s="322"/>
      <c r="G23" s="88"/>
      <c r="H23" s="22"/>
      <c r="I23" s="22"/>
      <c r="J23" s="22"/>
    </row>
    <row r="24" spans="1:10" x14ac:dyDescent="0.25">
      <c r="A24" s="95" t="s">
        <v>342</v>
      </c>
      <c r="B24" s="90" t="s">
        <v>141</v>
      </c>
      <c r="C24" s="322" t="s">
        <v>8</v>
      </c>
      <c r="D24" s="322"/>
      <c r="E24" s="322"/>
      <c r="F24" s="322"/>
      <c r="G24" s="88">
        <f>[1]Bev.Könyv.!$D$22</f>
        <v>315000</v>
      </c>
      <c r="H24" s="88"/>
      <c r="I24" s="88">
        <v>315000</v>
      </c>
      <c r="J24" s="22"/>
    </row>
    <row r="25" spans="1:10" x14ac:dyDescent="0.25">
      <c r="A25" s="95" t="s">
        <v>253</v>
      </c>
      <c r="B25" s="90" t="s">
        <v>144</v>
      </c>
      <c r="C25" s="322" t="s">
        <v>43</v>
      </c>
      <c r="D25" s="322"/>
      <c r="E25" s="322"/>
      <c r="F25" s="322"/>
      <c r="G25" s="88"/>
      <c r="H25" s="22"/>
      <c r="I25" s="22"/>
      <c r="J25" s="22"/>
    </row>
    <row r="26" spans="1:10" x14ac:dyDescent="0.25">
      <c r="A26" s="95" t="s">
        <v>219</v>
      </c>
      <c r="B26" s="90" t="s">
        <v>142</v>
      </c>
      <c r="C26" s="322" t="s">
        <v>1</v>
      </c>
      <c r="D26" s="322"/>
      <c r="E26" s="322"/>
      <c r="F26" s="322"/>
      <c r="G26" s="88"/>
      <c r="H26" s="22"/>
      <c r="I26" s="22"/>
      <c r="J26" s="22"/>
    </row>
    <row r="27" spans="1:10" x14ac:dyDescent="0.25">
      <c r="A27" s="95" t="s">
        <v>220</v>
      </c>
      <c r="B27" s="90" t="s">
        <v>145</v>
      </c>
      <c r="C27" s="322" t="s">
        <v>27</v>
      </c>
      <c r="D27" s="322"/>
      <c r="E27" s="322"/>
      <c r="F27" s="322"/>
      <c r="G27" s="88"/>
      <c r="H27" s="22"/>
      <c r="I27" s="22"/>
      <c r="J27" s="22"/>
    </row>
    <row r="28" spans="1:10" x14ac:dyDescent="0.25">
      <c r="A28" s="95" t="s">
        <v>273</v>
      </c>
      <c r="B28" s="90" t="s">
        <v>34</v>
      </c>
      <c r="C28" s="322" t="s">
        <v>33</v>
      </c>
      <c r="D28" s="322"/>
      <c r="E28" s="322"/>
      <c r="F28" s="322"/>
      <c r="G28" s="88">
        <f>[1]Bev.Könyv.!$D$23</f>
        <v>85040</v>
      </c>
      <c r="H28" s="88"/>
      <c r="I28" s="88">
        <v>85040</v>
      </c>
      <c r="J28" s="22"/>
    </row>
    <row r="29" spans="1:10" x14ac:dyDescent="0.25">
      <c r="A29" s="98" t="s">
        <v>343</v>
      </c>
      <c r="B29" s="101" t="s">
        <v>234</v>
      </c>
      <c r="C29" s="323" t="s">
        <v>104</v>
      </c>
      <c r="D29" s="323"/>
      <c r="E29" s="323"/>
      <c r="F29" s="323"/>
      <c r="G29" s="100">
        <f>SUM(G23:G28)</f>
        <v>400040</v>
      </c>
      <c r="H29" s="100">
        <f>SUM(H23:H28)</f>
        <v>0</v>
      </c>
      <c r="I29" s="100">
        <f>SUM(I24:I28)</f>
        <v>400040</v>
      </c>
      <c r="J29" s="100">
        <v>0</v>
      </c>
    </row>
    <row r="30" spans="1:10" x14ac:dyDescent="0.25">
      <c r="A30" s="205" t="s">
        <v>344</v>
      </c>
      <c r="B30" s="106" t="s">
        <v>317</v>
      </c>
      <c r="C30" s="91" t="s">
        <v>316</v>
      </c>
      <c r="D30" s="102"/>
      <c r="E30" s="102"/>
      <c r="F30" s="102"/>
      <c r="G30" s="103"/>
      <c r="H30" s="22"/>
      <c r="I30" s="22"/>
      <c r="J30" s="22"/>
    </row>
    <row r="31" spans="1:10" x14ac:dyDescent="0.25">
      <c r="A31" s="98" t="s">
        <v>254</v>
      </c>
      <c r="B31" s="101" t="s">
        <v>67</v>
      </c>
      <c r="C31" s="105" t="s">
        <v>316</v>
      </c>
      <c r="D31" s="105"/>
      <c r="E31" s="105"/>
      <c r="F31" s="105"/>
      <c r="G31" s="100">
        <f>SUM(G30)</f>
        <v>0</v>
      </c>
      <c r="H31" s="100">
        <v>0</v>
      </c>
      <c r="I31" s="100">
        <v>0</v>
      </c>
      <c r="J31" s="100">
        <v>0</v>
      </c>
    </row>
    <row r="32" spans="1:10" ht="24.75" customHeight="1" x14ac:dyDescent="0.25">
      <c r="A32" s="95" t="s">
        <v>255</v>
      </c>
      <c r="B32" s="89" t="s">
        <v>203</v>
      </c>
      <c r="C32" s="322" t="s">
        <v>204</v>
      </c>
      <c r="D32" s="322"/>
      <c r="E32" s="322"/>
      <c r="F32" s="322"/>
      <c r="G32" s="88"/>
      <c r="H32" s="22"/>
      <c r="I32" s="22"/>
      <c r="J32" s="22"/>
    </row>
    <row r="33" spans="1:987" x14ac:dyDescent="0.25">
      <c r="A33" s="98" t="s">
        <v>222</v>
      </c>
      <c r="B33" s="99" t="s">
        <v>235</v>
      </c>
      <c r="C33" s="323" t="s">
        <v>111</v>
      </c>
      <c r="D33" s="323"/>
      <c r="E33" s="323"/>
      <c r="F33" s="323"/>
      <c r="G33" s="100">
        <f>SUM(G32)</f>
        <v>0</v>
      </c>
      <c r="H33" s="100">
        <v>0</v>
      </c>
      <c r="I33" s="100">
        <v>0</v>
      </c>
      <c r="J33" s="100">
        <v>0</v>
      </c>
    </row>
    <row r="34" spans="1:987" x14ac:dyDescent="0.25">
      <c r="A34" s="95" t="s">
        <v>223</v>
      </c>
      <c r="B34" s="89" t="s">
        <v>236</v>
      </c>
      <c r="C34" s="91" t="s">
        <v>140</v>
      </c>
      <c r="D34" s="102"/>
      <c r="E34" s="102"/>
      <c r="F34" s="102"/>
      <c r="G34" s="103"/>
      <c r="H34" s="22"/>
      <c r="I34" s="22"/>
      <c r="J34" s="22"/>
    </row>
    <row r="35" spans="1:987" s="92" customFormat="1" ht="28.9" customHeight="1" x14ac:dyDescent="0.2">
      <c r="A35" s="98" t="s">
        <v>345</v>
      </c>
      <c r="B35" s="99" t="s">
        <v>114</v>
      </c>
      <c r="C35" s="323" t="s">
        <v>115</v>
      </c>
      <c r="D35" s="323"/>
      <c r="E35" s="323"/>
      <c r="F35" s="323"/>
      <c r="G35" s="100">
        <f>SUM(G34)</f>
        <v>0</v>
      </c>
      <c r="H35" s="100">
        <v>0</v>
      </c>
      <c r="I35" s="100">
        <v>0</v>
      </c>
      <c r="J35" s="100">
        <v>0</v>
      </c>
    </row>
    <row r="36" spans="1:987" ht="37.15" customHeight="1" x14ac:dyDescent="0.25">
      <c r="A36" s="98" t="s">
        <v>244</v>
      </c>
      <c r="B36" s="104" t="s">
        <v>237</v>
      </c>
      <c r="C36" s="323" t="s">
        <v>205</v>
      </c>
      <c r="D36" s="323"/>
      <c r="E36" s="323"/>
      <c r="F36" s="323"/>
      <c r="G36" s="100">
        <f>G15+G17+G22+G29+G33+G35</f>
        <v>400040</v>
      </c>
      <c r="H36" s="100">
        <f>H35+H33+H31+H29+H22+H17+H15</f>
        <v>0</v>
      </c>
      <c r="I36" s="100">
        <f>I15+I17+I22+I29+I31+I33+I35</f>
        <v>400040</v>
      </c>
      <c r="J36" s="100">
        <v>0</v>
      </c>
    </row>
    <row r="37" spans="1:987" ht="13.9" x14ac:dyDescent="0.25">
      <c r="A37" s="96"/>
    </row>
    <row r="38" spans="1:987" ht="22.15" customHeight="1" x14ac:dyDescent="0.25">
      <c r="A38" s="337" t="s">
        <v>238</v>
      </c>
      <c r="B38" s="337"/>
      <c r="C38" s="337"/>
      <c r="D38" s="337"/>
      <c r="E38" s="337"/>
      <c r="F38" s="337"/>
      <c r="G38" s="337"/>
      <c r="H38" s="337"/>
      <c r="I38" s="337"/>
      <c r="J38" s="337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  <c r="IQ38" s="86"/>
      <c r="IR38" s="86"/>
      <c r="IS38" s="86"/>
      <c r="IT38" s="86"/>
      <c r="IU38" s="86"/>
      <c r="IV38" s="86"/>
      <c r="IW38" s="86"/>
      <c r="IX38" s="86"/>
      <c r="IY38" s="86"/>
      <c r="IZ38" s="86"/>
      <c r="JA38" s="86"/>
      <c r="JB38" s="86"/>
      <c r="JC38" s="86"/>
      <c r="JD38" s="86"/>
      <c r="JE38" s="86"/>
      <c r="JF38" s="86"/>
      <c r="JG38" s="86"/>
      <c r="JH38" s="86"/>
      <c r="JI38" s="86"/>
      <c r="JJ38" s="86"/>
      <c r="JK38" s="86"/>
      <c r="JL38" s="86"/>
      <c r="JM38" s="86"/>
      <c r="JN38" s="86"/>
      <c r="JO38" s="86"/>
      <c r="JP38" s="86"/>
      <c r="JQ38" s="86"/>
      <c r="JR38" s="86"/>
      <c r="JS38" s="86"/>
      <c r="JT38" s="86"/>
      <c r="JU38" s="86"/>
      <c r="JV38" s="86"/>
      <c r="JW38" s="86"/>
      <c r="JX38" s="86"/>
      <c r="JY38" s="86"/>
      <c r="JZ38" s="86"/>
      <c r="KA38" s="86"/>
      <c r="KB38" s="86"/>
      <c r="KC38" s="86"/>
      <c r="KD38" s="86"/>
      <c r="KE38" s="86"/>
      <c r="KF38" s="86"/>
      <c r="KG38" s="86"/>
      <c r="KH38" s="86"/>
      <c r="KI38" s="86"/>
      <c r="KJ38" s="86"/>
      <c r="KK38" s="86"/>
      <c r="KL38" s="86"/>
      <c r="KM38" s="86"/>
      <c r="KN38" s="86"/>
      <c r="KO38" s="86"/>
      <c r="KP38" s="86"/>
      <c r="KQ38" s="86"/>
      <c r="KR38" s="86"/>
      <c r="KS38" s="86"/>
      <c r="KT38" s="86"/>
      <c r="KU38" s="86"/>
      <c r="KV38" s="86"/>
      <c r="KW38" s="86"/>
      <c r="KX38" s="86"/>
      <c r="KY38" s="86"/>
      <c r="KZ38" s="86"/>
      <c r="LA38" s="86"/>
      <c r="LB38" s="86"/>
      <c r="LC38" s="86"/>
      <c r="LD38" s="86"/>
      <c r="LE38" s="86"/>
      <c r="LF38" s="86"/>
      <c r="LG38" s="86"/>
      <c r="LH38" s="86"/>
      <c r="LI38" s="86"/>
      <c r="LJ38" s="86"/>
      <c r="LK38" s="86"/>
      <c r="LL38" s="86"/>
      <c r="LM38" s="86"/>
      <c r="LN38" s="86"/>
      <c r="LO38" s="86"/>
      <c r="LP38" s="86"/>
      <c r="LQ38" s="86"/>
      <c r="LR38" s="86"/>
      <c r="LS38" s="86"/>
      <c r="LT38" s="86"/>
      <c r="LU38" s="86"/>
      <c r="LV38" s="86"/>
      <c r="LW38" s="86"/>
      <c r="LX38" s="86"/>
      <c r="LY38" s="86"/>
      <c r="LZ38" s="86"/>
      <c r="MA38" s="86"/>
      <c r="MB38" s="86"/>
      <c r="MC38" s="86"/>
      <c r="MD38" s="86"/>
      <c r="ME38" s="86"/>
      <c r="MF38" s="86"/>
      <c r="MG38" s="86"/>
      <c r="MH38" s="86"/>
      <c r="MI38" s="86"/>
      <c r="MJ38" s="86"/>
      <c r="MK38" s="86"/>
      <c r="ML38" s="86"/>
      <c r="MM38" s="86"/>
      <c r="MN38" s="86"/>
      <c r="MO38" s="86"/>
      <c r="MP38" s="86"/>
      <c r="MQ38" s="86"/>
      <c r="MR38" s="86"/>
      <c r="MS38" s="86"/>
      <c r="MT38" s="86"/>
      <c r="MU38" s="86"/>
      <c r="MV38" s="86"/>
      <c r="MW38" s="86"/>
      <c r="MX38" s="86"/>
      <c r="MY38" s="86"/>
      <c r="MZ38" s="86"/>
      <c r="NA38" s="86"/>
      <c r="NB38" s="86"/>
      <c r="NC38" s="86"/>
      <c r="ND38" s="86"/>
      <c r="NE38" s="86"/>
      <c r="NF38" s="86"/>
      <c r="NG38" s="86"/>
      <c r="NH38" s="86"/>
      <c r="NI38" s="86"/>
      <c r="NJ38" s="86"/>
      <c r="NK38" s="86"/>
      <c r="NL38" s="86"/>
      <c r="NM38" s="86"/>
      <c r="NN38" s="86"/>
      <c r="NO38" s="86"/>
      <c r="NP38" s="86"/>
      <c r="NQ38" s="86"/>
      <c r="NR38" s="86"/>
      <c r="NS38" s="86"/>
      <c r="NT38" s="86"/>
      <c r="NU38" s="86"/>
      <c r="NV38" s="86"/>
      <c r="NW38" s="86"/>
      <c r="NX38" s="86"/>
      <c r="NY38" s="86"/>
      <c r="NZ38" s="86"/>
      <c r="OA38" s="86"/>
      <c r="OB38" s="86"/>
      <c r="OC38" s="86"/>
      <c r="OD38" s="86"/>
      <c r="OE38" s="86"/>
      <c r="OF38" s="86"/>
      <c r="OG38" s="86"/>
      <c r="OH38" s="86"/>
      <c r="OI38" s="86"/>
      <c r="OJ38" s="86"/>
      <c r="OK38" s="86"/>
      <c r="OL38" s="86"/>
      <c r="OM38" s="86"/>
      <c r="ON38" s="86"/>
      <c r="OO38" s="86"/>
      <c r="OP38" s="86"/>
      <c r="OQ38" s="86"/>
      <c r="OR38" s="86"/>
      <c r="OS38" s="86"/>
      <c r="OT38" s="86"/>
      <c r="OU38" s="86"/>
      <c r="OV38" s="86"/>
      <c r="OW38" s="86"/>
      <c r="OX38" s="86"/>
      <c r="OY38" s="86"/>
      <c r="OZ38" s="86"/>
      <c r="PA38" s="86"/>
      <c r="PB38" s="86"/>
      <c r="PC38" s="86"/>
      <c r="PD38" s="86"/>
      <c r="PE38" s="86"/>
      <c r="PF38" s="86"/>
      <c r="PG38" s="86"/>
      <c r="PH38" s="86"/>
      <c r="PI38" s="86"/>
      <c r="PJ38" s="86"/>
      <c r="PK38" s="86"/>
      <c r="PL38" s="86"/>
      <c r="PM38" s="86"/>
      <c r="PN38" s="86"/>
      <c r="PO38" s="86"/>
      <c r="PP38" s="86"/>
      <c r="PQ38" s="86"/>
      <c r="PR38" s="86"/>
      <c r="PS38" s="86"/>
      <c r="PT38" s="86"/>
      <c r="PU38" s="86"/>
      <c r="PV38" s="86"/>
      <c r="PW38" s="86"/>
      <c r="PX38" s="86"/>
      <c r="PY38" s="86"/>
      <c r="PZ38" s="86"/>
      <c r="QA38" s="86"/>
      <c r="QB38" s="86"/>
      <c r="QC38" s="86"/>
      <c r="QD38" s="86"/>
      <c r="QE38" s="86"/>
      <c r="QF38" s="86"/>
      <c r="QG38" s="86"/>
      <c r="QH38" s="86"/>
      <c r="QI38" s="86"/>
      <c r="QJ38" s="86"/>
      <c r="QK38" s="86"/>
      <c r="QL38" s="86"/>
      <c r="QM38" s="86"/>
      <c r="QN38" s="86"/>
      <c r="QO38" s="86"/>
      <c r="QP38" s="86"/>
      <c r="QQ38" s="86"/>
      <c r="QR38" s="86"/>
      <c r="QS38" s="86"/>
      <c r="QT38" s="86"/>
      <c r="QU38" s="86"/>
      <c r="QV38" s="86"/>
      <c r="QW38" s="86"/>
      <c r="QX38" s="86"/>
      <c r="QY38" s="86"/>
      <c r="QZ38" s="86"/>
      <c r="RA38" s="86"/>
      <c r="RB38" s="86"/>
      <c r="RC38" s="86"/>
      <c r="RD38" s="86"/>
      <c r="RE38" s="86"/>
      <c r="RF38" s="86"/>
      <c r="RG38" s="86"/>
      <c r="RH38" s="86"/>
      <c r="RI38" s="86"/>
      <c r="RJ38" s="86"/>
      <c r="RK38" s="86"/>
      <c r="RL38" s="86"/>
      <c r="RM38" s="86"/>
      <c r="RN38" s="86"/>
      <c r="RO38" s="86"/>
      <c r="RP38" s="86"/>
      <c r="RQ38" s="86"/>
      <c r="RR38" s="86"/>
      <c r="RS38" s="86"/>
      <c r="RT38" s="86"/>
      <c r="RU38" s="86"/>
      <c r="RV38" s="86"/>
      <c r="RW38" s="86"/>
      <c r="RX38" s="86"/>
      <c r="RY38" s="86"/>
      <c r="RZ38" s="86"/>
      <c r="SA38" s="86"/>
      <c r="SB38" s="86"/>
      <c r="SC38" s="86"/>
      <c r="SD38" s="86"/>
      <c r="SE38" s="86"/>
      <c r="SF38" s="86"/>
      <c r="SG38" s="86"/>
      <c r="SH38" s="86"/>
      <c r="SI38" s="86"/>
      <c r="SJ38" s="86"/>
      <c r="SK38" s="86"/>
      <c r="SL38" s="86"/>
      <c r="SM38" s="86"/>
      <c r="SN38" s="86"/>
      <c r="SO38" s="86"/>
      <c r="SP38" s="86"/>
      <c r="SQ38" s="86"/>
      <c r="SR38" s="86"/>
      <c r="SS38" s="86"/>
      <c r="ST38" s="86"/>
      <c r="SU38" s="86"/>
      <c r="SV38" s="86"/>
      <c r="SW38" s="86"/>
      <c r="SX38" s="86"/>
      <c r="SY38" s="86"/>
      <c r="SZ38" s="86"/>
      <c r="TA38" s="86"/>
      <c r="TB38" s="86"/>
      <c r="TC38" s="86"/>
      <c r="TD38" s="86"/>
      <c r="TE38" s="86"/>
      <c r="TF38" s="86"/>
      <c r="TG38" s="86"/>
      <c r="TH38" s="86"/>
      <c r="TI38" s="86"/>
      <c r="TJ38" s="86"/>
      <c r="TK38" s="86"/>
      <c r="TL38" s="86"/>
      <c r="TM38" s="86"/>
      <c r="TN38" s="86"/>
      <c r="TO38" s="86"/>
      <c r="TP38" s="86"/>
      <c r="TQ38" s="86"/>
      <c r="TR38" s="86"/>
      <c r="TS38" s="86"/>
      <c r="TT38" s="86"/>
      <c r="TU38" s="86"/>
      <c r="TV38" s="86"/>
      <c r="TW38" s="86"/>
      <c r="TX38" s="86"/>
      <c r="TY38" s="86"/>
      <c r="TZ38" s="86"/>
      <c r="UA38" s="86"/>
      <c r="UB38" s="86"/>
      <c r="UC38" s="86"/>
      <c r="UD38" s="86"/>
      <c r="UE38" s="86"/>
      <c r="UF38" s="86"/>
      <c r="UG38" s="86"/>
      <c r="UH38" s="86"/>
      <c r="UI38" s="86"/>
      <c r="UJ38" s="86"/>
      <c r="UK38" s="86"/>
      <c r="UL38" s="86"/>
      <c r="UM38" s="86"/>
      <c r="UN38" s="86"/>
      <c r="UO38" s="86"/>
      <c r="UP38" s="86"/>
      <c r="UQ38" s="86"/>
      <c r="UR38" s="86"/>
      <c r="US38" s="86"/>
      <c r="UT38" s="86"/>
      <c r="UU38" s="86"/>
      <c r="UV38" s="86"/>
      <c r="UW38" s="86"/>
      <c r="UX38" s="86"/>
      <c r="UY38" s="86"/>
      <c r="UZ38" s="86"/>
      <c r="VA38" s="86"/>
      <c r="VB38" s="86"/>
      <c r="VC38" s="86"/>
      <c r="VD38" s="86"/>
      <c r="VE38" s="86"/>
      <c r="VF38" s="86"/>
      <c r="VG38" s="86"/>
      <c r="VH38" s="86"/>
      <c r="VI38" s="86"/>
      <c r="VJ38" s="86"/>
      <c r="VK38" s="86"/>
      <c r="VL38" s="86"/>
      <c r="VM38" s="86"/>
      <c r="VN38" s="86"/>
      <c r="VO38" s="86"/>
      <c r="VP38" s="86"/>
      <c r="VQ38" s="86"/>
      <c r="VR38" s="86"/>
      <c r="VS38" s="86"/>
      <c r="VT38" s="86"/>
      <c r="VU38" s="86"/>
      <c r="VV38" s="86"/>
      <c r="VW38" s="86"/>
      <c r="VX38" s="86"/>
      <c r="VY38" s="86"/>
      <c r="VZ38" s="86"/>
      <c r="WA38" s="86"/>
      <c r="WB38" s="86"/>
      <c r="WC38" s="86"/>
      <c r="WD38" s="86"/>
      <c r="WE38" s="86"/>
      <c r="WF38" s="86"/>
      <c r="WG38" s="86"/>
      <c r="WH38" s="86"/>
      <c r="WI38" s="86"/>
      <c r="WJ38" s="86"/>
      <c r="WK38" s="86"/>
      <c r="WL38" s="86"/>
      <c r="WM38" s="86"/>
      <c r="WN38" s="86"/>
      <c r="WO38" s="86"/>
      <c r="WP38" s="86"/>
      <c r="WQ38" s="86"/>
      <c r="WR38" s="86"/>
      <c r="WS38" s="86"/>
      <c r="WT38" s="86"/>
      <c r="WU38" s="86"/>
      <c r="WV38" s="86"/>
      <c r="WW38" s="86"/>
      <c r="WX38" s="86"/>
      <c r="WY38" s="86"/>
      <c r="WZ38" s="86"/>
      <c r="XA38" s="86"/>
      <c r="XB38" s="86"/>
      <c r="XC38" s="86"/>
      <c r="XD38" s="86"/>
      <c r="XE38" s="86"/>
      <c r="XF38" s="86"/>
      <c r="XG38" s="86"/>
      <c r="XH38" s="86"/>
      <c r="XI38" s="86"/>
      <c r="XJ38" s="86"/>
      <c r="XK38" s="86"/>
      <c r="XL38" s="86"/>
      <c r="XM38" s="86"/>
      <c r="XN38" s="86"/>
      <c r="XO38" s="86"/>
      <c r="XP38" s="86"/>
      <c r="XQ38" s="86"/>
      <c r="XR38" s="86"/>
      <c r="XS38" s="86"/>
      <c r="XT38" s="86"/>
      <c r="XU38" s="86"/>
      <c r="XV38" s="86"/>
      <c r="XW38" s="86"/>
      <c r="XX38" s="86"/>
      <c r="XY38" s="86"/>
      <c r="XZ38" s="86"/>
      <c r="YA38" s="86"/>
      <c r="YB38" s="86"/>
      <c r="YC38" s="86"/>
      <c r="YD38" s="86"/>
      <c r="YE38" s="86"/>
      <c r="YF38" s="86"/>
      <c r="YG38" s="86"/>
      <c r="YH38" s="86"/>
      <c r="YI38" s="86"/>
      <c r="YJ38" s="86"/>
      <c r="YK38" s="86"/>
      <c r="YL38" s="86"/>
      <c r="YM38" s="86"/>
      <c r="YN38" s="86"/>
      <c r="YO38" s="86"/>
      <c r="YP38" s="86"/>
      <c r="YQ38" s="86"/>
      <c r="YR38" s="86"/>
      <c r="YS38" s="86"/>
      <c r="YT38" s="86"/>
      <c r="YU38" s="86"/>
      <c r="YV38" s="86"/>
      <c r="YW38" s="86"/>
      <c r="YX38" s="86"/>
      <c r="YY38" s="86"/>
      <c r="YZ38" s="86"/>
      <c r="ZA38" s="86"/>
      <c r="ZB38" s="86"/>
      <c r="ZC38" s="86"/>
      <c r="ZD38" s="86"/>
      <c r="ZE38" s="86"/>
      <c r="ZF38" s="86"/>
      <c r="ZG38" s="86"/>
      <c r="ZH38" s="86"/>
      <c r="ZI38" s="86"/>
      <c r="ZJ38" s="86"/>
      <c r="ZK38" s="86"/>
      <c r="ZL38" s="86"/>
      <c r="ZM38" s="86"/>
      <c r="ZN38" s="86"/>
      <c r="ZO38" s="86"/>
      <c r="ZP38" s="86"/>
      <c r="ZQ38" s="86"/>
      <c r="ZR38" s="86"/>
      <c r="ZS38" s="86"/>
      <c r="ZT38" s="86"/>
      <c r="ZU38" s="86"/>
      <c r="ZV38" s="86"/>
      <c r="ZW38" s="86"/>
      <c r="ZX38" s="86"/>
      <c r="ZY38" s="86"/>
      <c r="ZZ38" s="86"/>
      <c r="AAA38" s="86"/>
      <c r="AAB38" s="86"/>
      <c r="AAC38" s="86"/>
      <c r="AAD38" s="86"/>
      <c r="AAE38" s="86"/>
      <c r="AAF38" s="86"/>
      <c r="AAG38" s="86"/>
      <c r="AAH38" s="86"/>
      <c r="AAI38" s="86"/>
      <c r="AAJ38" s="86"/>
      <c r="AAK38" s="86"/>
      <c r="AAL38" s="86"/>
      <c r="AAM38" s="86"/>
      <c r="AAN38" s="86"/>
      <c r="AAO38" s="86"/>
      <c r="AAP38" s="86"/>
      <c r="AAQ38" s="86"/>
      <c r="AAR38" s="86"/>
      <c r="AAS38" s="86"/>
      <c r="AAT38" s="86"/>
      <c r="AAU38" s="86"/>
      <c r="AAV38" s="86"/>
      <c r="AAW38" s="86"/>
      <c r="AAX38" s="86"/>
      <c r="AAY38" s="86"/>
      <c r="AAZ38" s="86"/>
      <c r="ABA38" s="86"/>
      <c r="ABB38" s="86"/>
      <c r="ABC38" s="86"/>
      <c r="ABD38" s="86"/>
      <c r="ABE38" s="86"/>
      <c r="ABF38" s="86"/>
      <c r="ABG38" s="86"/>
      <c r="ABH38" s="86"/>
      <c r="ABI38" s="86"/>
      <c r="ABJ38" s="86"/>
      <c r="ABK38" s="86"/>
      <c r="ABL38" s="86"/>
      <c r="ABM38" s="86"/>
      <c r="ABN38" s="86"/>
      <c r="ABO38" s="86"/>
      <c r="ABP38" s="86"/>
      <c r="ABQ38" s="86"/>
      <c r="ABR38" s="86"/>
      <c r="ABS38" s="86"/>
      <c r="ABT38" s="86"/>
      <c r="ABU38" s="86"/>
      <c r="ABV38" s="86"/>
      <c r="ABW38" s="86"/>
      <c r="ABX38" s="86"/>
      <c r="ABY38" s="86"/>
      <c r="ABZ38" s="86"/>
      <c r="ACA38" s="86"/>
      <c r="ACB38" s="86"/>
      <c r="ACC38" s="86"/>
      <c r="ACD38" s="86"/>
      <c r="ACE38" s="86"/>
      <c r="ACF38" s="86"/>
      <c r="ACG38" s="86"/>
      <c r="ACH38" s="86"/>
      <c r="ACI38" s="86"/>
      <c r="ACJ38" s="86"/>
      <c r="ACK38" s="86"/>
      <c r="ACL38" s="86"/>
      <c r="ACM38" s="86"/>
      <c r="ACN38" s="86"/>
      <c r="ACO38" s="86"/>
      <c r="ACP38" s="86"/>
      <c r="ACQ38" s="86"/>
      <c r="ACR38" s="86"/>
      <c r="ACS38" s="86"/>
      <c r="ACT38" s="86"/>
      <c r="ACU38" s="86"/>
      <c r="ACV38" s="86"/>
      <c r="ACW38" s="86"/>
      <c r="ACX38" s="86"/>
      <c r="ACY38" s="86"/>
      <c r="ACZ38" s="86"/>
      <c r="ADA38" s="86"/>
      <c r="ADB38" s="86"/>
      <c r="ADC38" s="86"/>
      <c r="ADD38" s="86"/>
      <c r="ADE38" s="86"/>
      <c r="ADF38" s="86"/>
      <c r="ADG38" s="86"/>
      <c r="ADH38" s="86"/>
      <c r="ADI38" s="86"/>
      <c r="ADJ38" s="86"/>
      <c r="ADK38" s="86"/>
      <c r="ADL38" s="86"/>
      <c r="ADM38" s="86"/>
      <c r="ADN38" s="86"/>
      <c r="ADO38" s="86"/>
      <c r="ADP38" s="86"/>
      <c r="ADQ38" s="86"/>
      <c r="ADR38" s="86"/>
      <c r="ADS38" s="86"/>
      <c r="ADT38" s="86"/>
      <c r="ADU38" s="86"/>
      <c r="ADV38" s="86"/>
      <c r="ADW38" s="86"/>
      <c r="ADX38" s="86"/>
      <c r="ADY38" s="86"/>
      <c r="ADZ38" s="86"/>
      <c r="AEA38" s="86"/>
      <c r="AEB38" s="86"/>
      <c r="AEC38" s="86"/>
      <c r="AED38" s="86"/>
      <c r="AEE38" s="86"/>
      <c r="AEF38" s="86"/>
      <c r="AEG38" s="86"/>
      <c r="AEH38" s="86"/>
      <c r="AEI38" s="86"/>
      <c r="AEJ38" s="86"/>
      <c r="AEK38" s="86"/>
      <c r="AEL38" s="86"/>
      <c r="AEM38" s="86"/>
      <c r="AEN38" s="86"/>
      <c r="AEO38" s="86"/>
      <c r="AEP38" s="86"/>
      <c r="AEQ38" s="86"/>
      <c r="AER38" s="86"/>
      <c r="AES38" s="86"/>
      <c r="AET38" s="86"/>
      <c r="AEU38" s="86"/>
      <c r="AEV38" s="86"/>
      <c r="AEW38" s="86"/>
      <c r="AEX38" s="86"/>
      <c r="AEY38" s="86"/>
      <c r="AEZ38" s="86"/>
      <c r="AFA38" s="86"/>
      <c r="AFB38" s="86"/>
      <c r="AFC38" s="86"/>
      <c r="AFD38" s="86"/>
      <c r="AFE38" s="86"/>
      <c r="AFF38" s="86"/>
      <c r="AFG38" s="86"/>
      <c r="AFH38" s="86"/>
      <c r="AFI38" s="86"/>
      <c r="AFJ38" s="86"/>
      <c r="AFK38" s="86"/>
      <c r="AFL38" s="86"/>
      <c r="AFM38" s="86"/>
      <c r="AFN38" s="86"/>
      <c r="AFO38" s="86"/>
      <c r="AFP38" s="86"/>
      <c r="AFQ38" s="86"/>
      <c r="AFR38" s="86"/>
      <c r="AFS38" s="86"/>
      <c r="AFT38" s="86"/>
      <c r="AFU38" s="86"/>
      <c r="AFV38" s="86"/>
      <c r="AFW38" s="86"/>
      <c r="AFX38" s="86"/>
      <c r="AFY38" s="86"/>
      <c r="AFZ38" s="86"/>
      <c r="AGA38" s="86"/>
      <c r="AGB38" s="86"/>
      <c r="AGC38" s="86"/>
      <c r="AGD38" s="86"/>
      <c r="AGE38" s="86"/>
      <c r="AGF38" s="86"/>
      <c r="AGG38" s="86"/>
      <c r="AGH38" s="86"/>
      <c r="AGI38" s="86"/>
      <c r="AGJ38" s="86"/>
      <c r="AGK38" s="86"/>
      <c r="AGL38" s="86"/>
      <c r="AGM38" s="86"/>
      <c r="AGN38" s="86"/>
      <c r="AGO38" s="86"/>
      <c r="AGP38" s="86"/>
      <c r="AGQ38" s="86"/>
      <c r="AGR38" s="86"/>
      <c r="AGS38" s="86"/>
      <c r="AGT38" s="86"/>
      <c r="AGU38" s="86"/>
      <c r="AGV38" s="86"/>
      <c r="AGW38" s="86"/>
      <c r="AGX38" s="86"/>
      <c r="AGY38" s="86"/>
      <c r="AGZ38" s="86"/>
      <c r="AHA38" s="86"/>
      <c r="AHB38" s="86"/>
      <c r="AHC38" s="86"/>
      <c r="AHD38" s="86"/>
      <c r="AHE38" s="86"/>
      <c r="AHF38" s="86"/>
      <c r="AHG38" s="86"/>
      <c r="AHH38" s="86"/>
      <c r="AHI38" s="86"/>
      <c r="AHJ38" s="86"/>
      <c r="AHK38" s="86"/>
      <c r="AHL38" s="86"/>
      <c r="AHM38" s="86"/>
      <c r="AHN38" s="86"/>
      <c r="AHO38" s="86"/>
      <c r="AHP38" s="86"/>
      <c r="AHQ38" s="86"/>
      <c r="AHR38" s="86"/>
      <c r="AHS38" s="86"/>
      <c r="AHT38" s="86"/>
      <c r="AHU38" s="86"/>
      <c r="AHV38" s="86"/>
      <c r="AHW38" s="86"/>
      <c r="AHX38" s="86"/>
      <c r="AHY38" s="86"/>
      <c r="AHZ38" s="86"/>
      <c r="AIA38" s="86"/>
      <c r="AIB38" s="86"/>
      <c r="AIC38" s="86"/>
      <c r="AID38" s="86"/>
      <c r="AIE38" s="86"/>
      <c r="AIF38" s="86"/>
      <c r="AIG38" s="86"/>
      <c r="AIH38" s="86"/>
      <c r="AII38" s="86"/>
      <c r="AIJ38" s="86"/>
      <c r="AIK38" s="86"/>
      <c r="AIL38" s="86"/>
      <c r="AIM38" s="86"/>
      <c r="AIN38" s="86"/>
      <c r="AIO38" s="86"/>
      <c r="AIP38" s="86"/>
      <c r="AIQ38" s="86"/>
      <c r="AIR38" s="86"/>
      <c r="AIS38" s="86"/>
      <c r="AIT38" s="86"/>
      <c r="AIU38" s="86"/>
      <c r="AIV38" s="86"/>
      <c r="AIW38" s="86"/>
      <c r="AIX38" s="86"/>
      <c r="AIY38" s="86"/>
      <c r="AIZ38" s="86"/>
      <c r="AJA38" s="86"/>
      <c r="AJB38" s="86"/>
      <c r="AJC38" s="86"/>
      <c r="AJD38" s="86"/>
      <c r="AJE38" s="86"/>
      <c r="AJF38" s="86"/>
      <c r="AJG38" s="86"/>
      <c r="AJH38" s="86"/>
      <c r="AJI38" s="86"/>
      <c r="AJJ38" s="86"/>
      <c r="AJK38" s="86"/>
      <c r="AJL38" s="86"/>
      <c r="AJM38" s="86"/>
      <c r="AJN38" s="86"/>
      <c r="AJO38" s="86"/>
      <c r="AJP38" s="86"/>
      <c r="AJQ38" s="86"/>
      <c r="AJR38" s="86"/>
      <c r="AJS38" s="86"/>
      <c r="AJT38" s="86"/>
      <c r="AJU38" s="86"/>
      <c r="AJV38" s="86"/>
      <c r="AJW38" s="86"/>
      <c r="AJX38" s="86"/>
      <c r="AJY38" s="86"/>
      <c r="AJZ38" s="86"/>
      <c r="AKA38" s="86"/>
      <c r="AKB38" s="86"/>
      <c r="AKC38" s="86"/>
      <c r="AKD38" s="86"/>
      <c r="AKE38" s="86"/>
      <c r="AKF38" s="86"/>
      <c r="AKG38" s="86"/>
      <c r="AKH38" s="86"/>
      <c r="AKI38" s="86"/>
      <c r="AKJ38" s="86"/>
      <c r="AKK38" s="86"/>
      <c r="AKL38" s="86"/>
      <c r="AKM38" s="86"/>
      <c r="AKN38" s="86"/>
      <c r="AKO38" s="86"/>
      <c r="AKP38" s="86"/>
      <c r="AKQ38" s="86"/>
      <c r="AKR38" s="86"/>
      <c r="AKS38" s="86"/>
      <c r="AKT38" s="86"/>
      <c r="AKU38" s="86"/>
      <c r="AKV38" s="86"/>
      <c r="AKW38" s="86"/>
      <c r="AKX38" s="86"/>
      <c r="AKY38" s="86"/>
    </row>
    <row r="39" spans="1:987" ht="22.15" customHeight="1" x14ac:dyDescent="0.25">
      <c r="A39" s="318" t="s">
        <v>185</v>
      </c>
      <c r="B39" s="319" t="s">
        <v>109</v>
      </c>
      <c r="C39" s="320" t="s">
        <v>206</v>
      </c>
      <c r="D39" s="320"/>
      <c r="E39" s="320"/>
      <c r="F39" s="320"/>
      <c r="G39" s="321" t="s">
        <v>186</v>
      </c>
      <c r="H39" s="333" t="s">
        <v>330</v>
      </c>
      <c r="I39" s="334"/>
      <c r="J39" s="335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  <c r="IR39" s="86"/>
      <c r="IS39" s="86"/>
      <c r="IT39" s="86"/>
      <c r="IU39" s="86"/>
      <c r="IV39" s="86"/>
      <c r="IW39" s="86"/>
      <c r="IX39" s="86"/>
      <c r="IY39" s="86"/>
      <c r="IZ39" s="86"/>
      <c r="JA39" s="86"/>
      <c r="JB39" s="86"/>
      <c r="JC39" s="86"/>
      <c r="JD39" s="86"/>
      <c r="JE39" s="86"/>
      <c r="JF39" s="86"/>
      <c r="JG39" s="86"/>
      <c r="JH39" s="86"/>
      <c r="JI39" s="86"/>
      <c r="JJ39" s="86"/>
      <c r="JK39" s="86"/>
      <c r="JL39" s="86"/>
      <c r="JM39" s="86"/>
      <c r="JN39" s="86"/>
      <c r="JO39" s="86"/>
      <c r="JP39" s="86"/>
      <c r="JQ39" s="86"/>
      <c r="JR39" s="86"/>
      <c r="JS39" s="86"/>
      <c r="JT39" s="86"/>
      <c r="JU39" s="86"/>
      <c r="JV39" s="86"/>
      <c r="JW39" s="86"/>
      <c r="JX39" s="86"/>
      <c r="JY39" s="86"/>
      <c r="JZ39" s="86"/>
      <c r="KA39" s="86"/>
      <c r="KB39" s="86"/>
      <c r="KC39" s="86"/>
      <c r="KD39" s="86"/>
      <c r="KE39" s="86"/>
      <c r="KF39" s="86"/>
      <c r="KG39" s="86"/>
      <c r="KH39" s="86"/>
      <c r="KI39" s="86"/>
      <c r="KJ39" s="86"/>
      <c r="KK39" s="86"/>
      <c r="KL39" s="86"/>
      <c r="KM39" s="86"/>
      <c r="KN39" s="86"/>
      <c r="KO39" s="86"/>
      <c r="KP39" s="86"/>
      <c r="KQ39" s="86"/>
      <c r="KR39" s="86"/>
      <c r="KS39" s="86"/>
      <c r="KT39" s="86"/>
      <c r="KU39" s="86"/>
      <c r="KV39" s="86"/>
      <c r="KW39" s="86"/>
      <c r="KX39" s="86"/>
      <c r="KY39" s="86"/>
      <c r="KZ39" s="86"/>
      <c r="LA39" s="86"/>
      <c r="LB39" s="86"/>
      <c r="LC39" s="86"/>
      <c r="LD39" s="86"/>
      <c r="LE39" s="86"/>
      <c r="LF39" s="86"/>
      <c r="LG39" s="86"/>
      <c r="LH39" s="86"/>
      <c r="LI39" s="86"/>
      <c r="LJ39" s="86"/>
      <c r="LK39" s="86"/>
      <c r="LL39" s="86"/>
      <c r="LM39" s="86"/>
      <c r="LN39" s="86"/>
      <c r="LO39" s="86"/>
      <c r="LP39" s="86"/>
      <c r="LQ39" s="86"/>
      <c r="LR39" s="86"/>
      <c r="LS39" s="86"/>
      <c r="LT39" s="86"/>
      <c r="LU39" s="86"/>
      <c r="LV39" s="86"/>
      <c r="LW39" s="86"/>
      <c r="LX39" s="86"/>
      <c r="LY39" s="86"/>
      <c r="LZ39" s="86"/>
      <c r="MA39" s="86"/>
      <c r="MB39" s="86"/>
      <c r="MC39" s="86"/>
      <c r="MD39" s="86"/>
      <c r="ME39" s="86"/>
      <c r="MF39" s="86"/>
      <c r="MG39" s="86"/>
      <c r="MH39" s="86"/>
      <c r="MI39" s="86"/>
      <c r="MJ39" s="86"/>
      <c r="MK39" s="86"/>
      <c r="ML39" s="86"/>
      <c r="MM39" s="86"/>
      <c r="MN39" s="86"/>
      <c r="MO39" s="86"/>
      <c r="MP39" s="86"/>
      <c r="MQ39" s="86"/>
      <c r="MR39" s="86"/>
      <c r="MS39" s="86"/>
      <c r="MT39" s="86"/>
      <c r="MU39" s="86"/>
      <c r="MV39" s="86"/>
      <c r="MW39" s="86"/>
      <c r="MX39" s="86"/>
      <c r="MY39" s="86"/>
      <c r="MZ39" s="86"/>
      <c r="NA39" s="86"/>
      <c r="NB39" s="86"/>
      <c r="NC39" s="86"/>
      <c r="ND39" s="86"/>
      <c r="NE39" s="86"/>
      <c r="NF39" s="86"/>
      <c r="NG39" s="86"/>
      <c r="NH39" s="86"/>
      <c r="NI39" s="86"/>
      <c r="NJ39" s="86"/>
      <c r="NK39" s="86"/>
      <c r="NL39" s="86"/>
      <c r="NM39" s="86"/>
      <c r="NN39" s="86"/>
      <c r="NO39" s="86"/>
      <c r="NP39" s="86"/>
      <c r="NQ39" s="86"/>
      <c r="NR39" s="86"/>
      <c r="NS39" s="86"/>
      <c r="NT39" s="86"/>
      <c r="NU39" s="86"/>
      <c r="NV39" s="86"/>
      <c r="NW39" s="86"/>
      <c r="NX39" s="86"/>
      <c r="NY39" s="86"/>
      <c r="NZ39" s="86"/>
      <c r="OA39" s="86"/>
      <c r="OB39" s="86"/>
      <c r="OC39" s="86"/>
      <c r="OD39" s="86"/>
      <c r="OE39" s="86"/>
      <c r="OF39" s="86"/>
      <c r="OG39" s="86"/>
      <c r="OH39" s="86"/>
      <c r="OI39" s="86"/>
      <c r="OJ39" s="86"/>
      <c r="OK39" s="86"/>
      <c r="OL39" s="86"/>
      <c r="OM39" s="86"/>
      <c r="ON39" s="86"/>
      <c r="OO39" s="86"/>
      <c r="OP39" s="86"/>
      <c r="OQ39" s="86"/>
      <c r="OR39" s="86"/>
      <c r="OS39" s="86"/>
      <c r="OT39" s="86"/>
      <c r="OU39" s="86"/>
      <c r="OV39" s="86"/>
      <c r="OW39" s="86"/>
      <c r="OX39" s="86"/>
      <c r="OY39" s="86"/>
      <c r="OZ39" s="86"/>
      <c r="PA39" s="86"/>
      <c r="PB39" s="86"/>
      <c r="PC39" s="86"/>
      <c r="PD39" s="86"/>
      <c r="PE39" s="86"/>
      <c r="PF39" s="86"/>
      <c r="PG39" s="86"/>
      <c r="PH39" s="86"/>
      <c r="PI39" s="86"/>
      <c r="PJ39" s="86"/>
      <c r="PK39" s="86"/>
      <c r="PL39" s="86"/>
      <c r="PM39" s="86"/>
      <c r="PN39" s="86"/>
      <c r="PO39" s="86"/>
      <c r="PP39" s="86"/>
      <c r="PQ39" s="86"/>
      <c r="PR39" s="86"/>
      <c r="PS39" s="86"/>
      <c r="PT39" s="86"/>
      <c r="PU39" s="86"/>
      <c r="PV39" s="86"/>
      <c r="PW39" s="86"/>
      <c r="PX39" s="86"/>
      <c r="PY39" s="86"/>
      <c r="PZ39" s="86"/>
      <c r="QA39" s="86"/>
      <c r="QB39" s="86"/>
      <c r="QC39" s="86"/>
      <c r="QD39" s="86"/>
      <c r="QE39" s="86"/>
      <c r="QF39" s="86"/>
      <c r="QG39" s="86"/>
      <c r="QH39" s="86"/>
      <c r="QI39" s="86"/>
      <c r="QJ39" s="86"/>
      <c r="QK39" s="86"/>
      <c r="QL39" s="86"/>
      <c r="QM39" s="86"/>
      <c r="QN39" s="86"/>
      <c r="QO39" s="86"/>
      <c r="QP39" s="86"/>
      <c r="QQ39" s="86"/>
      <c r="QR39" s="86"/>
      <c r="QS39" s="86"/>
      <c r="QT39" s="86"/>
      <c r="QU39" s="86"/>
      <c r="QV39" s="86"/>
      <c r="QW39" s="86"/>
      <c r="QX39" s="86"/>
      <c r="QY39" s="86"/>
      <c r="QZ39" s="86"/>
      <c r="RA39" s="86"/>
      <c r="RB39" s="86"/>
      <c r="RC39" s="86"/>
      <c r="RD39" s="86"/>
      <c r="RE39" s="86"/>
      <c r="RF39" s="86"/>
      <c r="RG39" s="86"/>
      <c r="RH39" s="86"/>
      <c r="RI39" s="86"/>
      <c r="RJ39" s="86"/>
      <c r="RK39" s="86"/>
      <c r="RL39" s="86"/>
      <c r="RM39" s="86"/>
      <c r="RN39" s="86"/>
      <c r="RO39" s="86"/>
      <c r="RP39" s="86"/>
      <c r="RQ39" s="86"/>
      <c r="RR39" s="86"/>
      <c r="RS39" s="86"/>
      <c r="RT39" s="86"/>
      <c r="RU39" s="86"/>
      <c r="RV39" s="86"/>
      <c r="RW39" s="86"/>
      <c r="RX39" s="86"/>
      <c r="RY39" s="86"/>
      <c r="RZ39" s="86"/>
      <c r="SA39" s="86"/>
      <c r="SB39" s="86"/>
      <c r="SC39" s="86"/>
      <c r="SD39" s="86"/>
      <c r="SE39" s="86"/>
      <c r="SF39" s="86"/>
      <c r="SG39" s="86"/>
      <c r="SH39" s="86"/>
      <c r="SI39" s="86"/>
      <c r="SJ39" s="86"/>
      <c r="SK39" s="86"/>
      <c r="SL39" s="86"/>
      <c r="SM39" s="86"/>
      <c r="SN39" s="86"/>
      <c r="SO39" s="86"/>
      <c r="SP39" s="86"/>
      <c r="SQ39" s="86"/>
      <c r="SR39" s="86"/>
      <c r="SS39" s="86"/>
      <c r="ST39" s="86"/>
      <c r="SU39" s="86"/>
      <c r="SV39" s="86"/>
      <c r="SW39" s="86"/>
      <c r="SX39" s="86"/>
      <c r="SY39" s="86"/>
      <c r="SZ39" s="86"/>
      <c r="TA39" s="86"/>
      <c r="TB39" s="86"/>
      <c r="TC39" s="86"/>
      <c r="TD39" s="86"/>
      <c r="TE39" s="86"/>
      <c r="TF39" s="86"/>
      <c r="TG39" s="86"/>
      <c r="TH39" s="86"/>
      <c r="TI39" s="86"/>
      <c r="TJ39" s="86"/>
      <c r="TK39" s="86"/>
      <c r="TL39" s="86"/>
      <c r="TM39" s="86"/>
      <c r="TN39" s="86"/>
      <c r="TO39" s="86"/>
      <c r="TP39" s="86"/>
      <c r="TQ39" s="86"/>
      <c r="TR39" s="86"/>
      <c r="TS39" s="86"/>
      <c r="TT39" s="86"/>
      <c r="TU39" s="86"/>
      <c r="TV39" s="86"/>
      <c r="TW39" s="86"/>
      <c r="TX39" s="86"/>
      <c r="TY39" s="86"/>
      <c r="TZ39" s="86"/>
      <c r="UA39" s="86"/>
      <c r="UB39" s="86"/>
      <c r="UC39" s="86"/>
      <c r="UD39" s="86"/>
      <c r="UE39" s="86"/>
      <c r="UF39" s="86"/>
      <c r="UG39" s="86"/>
      <c r="UH39" s="86"/>
      <c r="UI39" s="86"/>
      <c r="UJ39" s="86"/>
      <c r="UK39" s="86"/>
      <c r="UL39" s="86"/>
      <c r="UM39" s="86"/>
      <c r="UN39" s="86"/>
      <c r="UO39" s="86"/>
      <c r="UP39" s="86"/>
      <c r="UQ39" s="86"/>
      <c r="UR39" s="86"/>
      <c r="US39" s="86"/>
      <c r="UT39" s="86"/>
      <c r="UU39" s="86"/>
      <c r="UV39" s="86"/>
      <c r="UW39" s="86"/>
      <c r="UX39" s="86"/>
      <c r="UY39" s="86"/>
      <c r="UZ39" s="86"/>
      <c r="VA39" s="86"/>
      <c r="VB39" s="86"/>
      <c r="VC39" s="86"/>
      <c r="VD39" s="86"/>
      <c r="VE39" s="86"/>
      <c r="VF39" s="86"/>
      <c r="VG39" s="86"/>
      <c r="VH39" s="86"/>
      <c r="VI39" s="86"/>
      <c r="VJ39" s="86"/>
      <c r="VK39" s="86"/>
      <c r="VL39" s="86"/>
      <c r="VM39" s="86"/>
      <c r="VN39" s="86"/>
      <c r="VO39" s="86"/>
      <c r="VP39" s="86"/>
      <c r="VQ39" s="86"/>
      <c r="VR39" s="86"/>
      <c r="VS39" s="86"/>
      <c r="VT39" s="86"/>
      <c r="VU39" s="86"/>
      <c r="VV39" s="86"/>
      <c r="VW39" s="86"/>
      <c r="VX39" s="86"/>
      <c r="VY39" s="86"/>
      <c r="VZ39" s="86"/>
      <c r="WA39" s="86"/>
      <c r="WB39" s="86"/>
      <c r="WC39" s="86"/>
      <c r="WD39" s="86"/>
      <c r="WE39" s="86"/>
      <c r="WF39" s="86"/>
      <c r="WG39" s="86"/>
      <c r="WH39" s="86"/>
      <c r="WI39" s="86"/>
      <c r="WJ39" s="86"/>
      <c r="WK39" s="86"/>
      <c r="WL39" s="86"/>
      <c r="WM39" s="86"/>
      <c r="WN39" s="86"/>
      <c r="WO39" s="86"/>
      <c r="WP39" s="86"/>
      <c r="WQ39" s="86"/>
      <c r="WR39" s="86"/>
      <c r="WS39" s="86"/>
      <c r="WT39" s="86"/>
      <c r="WU39" s="86"/>
      <c r="WV39" s="86"/>
      <c r="WW39" s="86"/>
      <c r="WX39" s="86"/>
      <c r="WY39" s="86"/>
      <c r="WZ39" s="86"/>
      <c r="XA39" s="86"/>
      <c r="XB39" s="86"/>
      <c r="XC39" s="86"/>
      <c r="XD39" s="86"/>
      <c r="XE39" s="86"/>
      <c r="XF39" s="86"/>
      <c r="XG39" s="86"/>
      <c r="XH39" s="86"/>
      <c r="XI39" s="86"/>
      <c r="XJ39" s="86"/>
      <c r="XK39" s="86"/>
      <c r="XL39" s="86"/>
      <c r="XM39" s="86"/>
      <c r="XN39" s="86"/>
      <c r="XO39" s="86"/>
      <c r="XP39" s="86"/>
      <c r="XQ39" s="86"/>
      <c r="XR39" s="86"/>
      <c r="XS39" s="86"/>
      <c r="XT39" s="86"/>
      <c r="XU39" s="86"/>
      <c r="XV39" s="86"/>
      <c r="XW39" s="86"/>
      <c r="XX39" s="86"/>
      <c r="XY39" s="86"/>
      <c r="XZ39" s="86"/>
      <c r="YA39" s="86"/>
      <c r="YB39" s="86"/>
      <c r="YC39" s="86"/>
      <c r="YD39" s="86"/>
      <c r="YE39" s="86"/>
      <c r="YF39" s="86"/>
      <c r="YG39" s="86"/>
      <c r="YH39" s="86"/>
      <c r="YI39" s="86"/>
      <c r="YJ39" s="86"/>
      <c r="YK39" s="86"/>
      <c r="YL39" s="86"/>
      <c r="YM39" s="86"/>
      <c r="YN39" s="86"/>
      <c r="YO39" s="86"/>
      <c r="YP39" s="86"/>
      <c r="YQ39" s="86"/>
      <c r="YR39" s="86"/>
      <c r="YS39" s="86"/>
      <c r="YT39" s="86"/>
      <c r="YU39" s="86"/>
      <c r="YV39" s="86"/>
      <c r="YW39" s="86"/>
      <c r="YX39" s="86"/>
      <c r="YY39" s="86"/>
      <c r="YZ39" s="86"/>
      <c r="ZA39" s="86"/>
      <c r="ZB39" s="86"/>
      <c r="ZC39" s="86"/>
      <c r="ZD39" s="86"/>
      <c r="ZE39" s="86"/>
      <c r="ZF39" s="86"/>
      <c r="ZG39" s="86"/>
      <c r="ZH39" s="86"/>
      <c r="ZI39" s="86"/>
      <c r="ZJ39" s="86"/>
      <c r="ZK39" s="86"/>
      <c r="ZL39" s="86"/>
      <c r="ZM39" s="86"/>
      <c r="ZN39" s="86"/>
      <c r="ZO39" s="86"/>
      <c r="ZP39" s="86"/>
      <c r="ZQ39" s="86"/>
      <c r="ZR39" s="86"/>
      <c r="ZS39" s="86"/>
      <c r="ZT39" s="86"/>
      <c r="ZU39" s="86"/>
      <c r="ZV39" s="86"/>
      <c r="ZW39" s="86"/>
      <c r="ZX39" s="86"/>
      <c r="ZY39" s="86"/>
      <c r="ZZ39" s="86"/>
      <c r="AAA39" s="86"/>
      <c r="AAB39" s="86"/>
      <c r="AAC39" s="86"/>
      <c r="AAD39" s="86"/>
      <c r="AAE39" s="86"/>
      <c r="AAF39" s="86"/>
      <c r="AAG39" s="86"/>
      <c r="AAH39" s="86"/>
      <c r="AAI39" s="86"/>
      <c r="AAJ39" s="86"/>
      <c r="AAK39" s="86"/>
      <c r="AAL39" s="86"/>
      <c r="AAM39" s="86"/>
      <c r="AAN39" s="86"/>
      <c r="AAO39" s="86"/>
      <c r="AAP39" s="86"/>
      <c r="AAQ39" s="86"/>
      <c r="AAR39" s="86"/>
      <c r="AAS39" s="86"/>
      <c r="AAT39" s="86"/>
      <c r="AAU39" s="86"/>
      <c r="AAV39" s="86"/>
      <c r="AAW39" s="86"/>
      <c r="AAX39" s="86"/>
      <c r="AAY39" s="86"/>
      <c r="AAZ39" s="86"/>
      <c r="ABA39" s="86"/>
      <c r="ABB39" s="86"/>
      <c r="ABC39" s="86"/>
      <c r="ABD39" s="86"/>
      <c r="ABE39" s="86"/>
      <c r="ABF39" s="86"/>
      <c r="ABG39" s="86"/>
      <c r="ABH39" s="86"/>
      <c r="ABI39" s="86"/>
      <c r="ABJ39" s="86"/>
      <c r="ABK39" s="86"/>
      <c r="ABL39" s="86"/>
      <c r="ABM39" s="86"/>
      <c r="ABN39" s="86"/>
      <c r="ABO39" s="86"/>
      <c r="ABP39" s="86"/>
      <c r="ABQ39" s="86"/>
      <c r="ABR39" s="86"/>
      <c r="ABS39" s="86"/>
      <c r="ABT39" s="86"/>
      <c r="ABU39" s="86"/>
      <c r="ABV39" s="86"/>
      <c r="ABW39" s="86"/>
      <c r="ABX39" s="86"/>
      <c r="ABY39" s="86"/>
      <c r="ABZ39" s="86"/>
      <c r="ACA39" s="86"/>
      <c r="ACB39" s="86"/>
      <c r="ACC39" s="86"/>
      <c r="ACD39" s="86"/>
      <c r="ACE39" s="86"/>
      <c r="ACF39" s="86"/>
      <c r="ACG39" s="86"/>
      <c r="ACH39" s="86"/>
      <c r="ACI39" s="86"/>
      <c r="ACJ39" s="86"/>
      <c r="ACK39" s="86"/>
      <c r="ACL39" s="86"/>
      <c r="ACM39" s="86"/>
      <c r="ACN39" s="86"/>
      <c r="ACO39" s="86"/>
      <c r="ACP39" s="86"/>
      <c r="ACQ39" s="86"/>
      <c r="ACR39" s="86"/>
      <c r="ACS39" s="86"/>
      <c r="ACT39" s="86"/>
      <c r="ACU39" s="86"/>
      <c r="ACV39" s="86"/>
      <c r="ACW39" s="86"/>
      <c r="ACX39" s="86"/>
      <c r="ACY39" s="86"/>
      <c r="ACZ39" s="86"/>
      <c r="ADA39" s="86"/>
      <c r="ADB39" s="86"/>
      <c r="ADC39" s="86"/>
      <c r="ADD39" s="86"/>
      <c r="ADE39" s="86"/>
      <c r="ADF39" s="86"/>
      <c r="ADG39" s="86"/>
      <c r="ADH39" s="86"/>
      <c r="ADI39" s="86"/>
      <c r="ADJ39" s="86"/>
      <c r="ADK39" s="86"/>
      <c r="ADL39" s="86"/>
      <c r="ADM39" s="86"/>
      <c r="ADN39" s="86"/>
      <c r="ADO39" s="86"/>
      <c r="ADP39" s="86"/>
      <c r="ADQ39" s="86"/>
      <c r="ADR39" s="86"/>
      <c r="ADS39" s="86"/>
      <c r="ADT39" s="86"/>
      <c r="ADU39" s="86"/>
      <c r="ADV39" s="86"/>
      <c r="ADW39" s="86"/>
      <c r="ADX39" s="86"/>
      <c r="ADY39" s="86"/>
      <c r="ADZ39" s="86"/>
      <c r="AEA39" s="86"/>
      <c r="AEB39" s="86"/>
      <c r="AEC39" s="86"/>
      <c r="AED39" s="86"/>
      <c r="AEE39" s="86"/>
      <c r="AEF39" s="86"/>
      <c r="AEG39" s="86"/>
      <c r="AEH39" s="86"/>
      <c r="AEI39" s="86"/>
      <c r="AEJ39" s="86"/>
      <c r="AEK39" s="86"/>
      <c r="AEL39" s="86"/>
      <c r="AEM39" s="86"/>
      <c r="AEN39" s="86"/>
      <c r="AEO39" s="86"/>
      <c r="AEP39" s="86"/>
      <c r="AEQ39" s="86"/>
      <c r="AER39" s="86"/>
      <c r="AES39" s="86"/>
      <c r="AET39" s="86"/>
      <c r="AEU39" s="86"/>
      <c r="AEV39" s="86"/>
      <c r="AEW39" s="86"/>
      <c r="AEX39" s="86"/>
      <c r="AEY39" s="86"/>
      <c r="AEZ39" s="86"/>
      <c r="AFA39" s="86"/>
      <c r="AFB39" s="86"/>
      <c r="AFC39" s="86"/>
      <c r="AFD39" s="86"/>
      <c r="AFE39" s="86"/>
      <c r="AFF39" s="86"/>
      <c r="AFG39" s="86"/>
      <c r="AFH39" s="86"/>
      <c r="AFI39" s="86"/>
      <c r="AFJ39" s="86"/>
      <c r="AFK39" s="86"/>
      <c r="AFL39" s="86"/>
      <c r="AFM39" s="86"/>
      <c r="AFN39" s="86"/>
      <c r="AFO39" s="86"/>
      <c r="AFP39" s="86"/>
      <c r="AFQ39" s="86"/>
      <c r="AFR39" s="86"/>
      <c r="AFS39" s="86"/>
      <c r="AFT39" s="86"/>
      <c r="AFU39" s="86"/>
      <c r="AFV39" s="86"/>
      <c r="AFW39" s="86"/>
      <c r="AFX39" s="86"/>
      <c r="AFY39" s="86"/>
      <c r="AFZ39" s="86"/>
      <c r="AGA39" s="86"/>
      <c r="AGB39" s="86"/>
      <c r="AGC39" s="86"/>
      <c r="AGD39" s="86"/>
      <c r="AGE39" s="86"/>
      <c r="AGF39" s="86"/>
      <c r="AGG39" s="86"/>
      <c r="AGH39" s="86"/>
      <c r="AGI39" s="86"/>
      <c r="AGJ39" s="86"/>
      <c r="AGK39" s="86"/>
      <c r="AGL39" s="86"/>
      <c r="AGM39" s="86"/>
      <c r="AGN39" s="86"/>
      <c r="AGO39" s="86"/>
      <c r="AGP39" s="86"/>
      <c r="AGQ39" s="86"/>
      <c r="AGR39" s="86"/>
      <c r="AGS39" s="86"/>
      <c r="AGT39" s="86"/>
      <c r="AGU39" s="86"/>
      <c r="AGV39" s="86"/>
      <c r="AGW39" s="86"/>
      <c r="AGX39" s="86"/>
      <c r="AGY39" s="86"/>
      <c r="AGZ39" s="86"/>
      <c r="AHA39" s="86"/>
      <c r="AHB39" s="86"/>
      <c r="AHC39" s="86"/>
      <c r="AHD39" s="86"/>
      <c r="AHE39" s="86"/>
      <c r="AHF39" s="86"/>
      <c r="AHG39" s="86"/>
      <c r="AHH39" s="86"/>
      <c r="AHI39" s="86"/>
      <c r="AHJ39" s="86"/>
      <c r="AHK39" s="86"/>
      <c r="AHL39" s="86"/>
      <c r="AHM39" s="86"/>
      <c r="AHN39" s="86"/>
      <c r="AHO39" s="86"/>
      <c r="AHP39" s="86"/>
      <c r="AHQ39" s="86"/>
      <c r="AHR39" s="86"/>
      <c r="AHS39" s="86"/>
      <c r="AHT39" s="86"/>
      <c r="AHU39" s="86"/>
      <c r="AHV39" s="86"/>
      <c r="AHW39" s="86"/>
      <c r="AHX39" s="86"/>
      <c r="AHY39" s="86"/>
      <c r="AHZ39" s="86"/>
      <c r="AIA39" s="86"/>
      <c r="AIB39" s="86"/>
      <c r="AIC39" s="86"/>
      <c r="AID39" s="86"/>
      <c r="AIE39" s="86"/>
      <c r="AIF39" s="86"/>
      <c r="AIG39" s="86"/>
      <c r="AIH39" s="86"/>
      <c r="AII39" s="86"/>
      <c r="AIJ39" s="86"/>
      <c r="AIK39" s="86"/>
      <c r="AIL39" s="86"/>
      <c r="AIM39" s="86"/>
      <c r="AIN39" s="86"/>
      <c r="AIO39" s="86"/>
      <c r="AIP39" s="86"/>
      <c r="AIQ39" s="86"/>
      <c r="AIR39" s="86"/>
      <c r="AIS39" s="86"/>
      <c r="AIT39" s="86"/>
      <c r="AIU39" s="86"/>
      <c r="AIV39" s="86"/>
      <c r="AIW39" s="86"/>
      <c r="AIX39" s="86"/>
      <c r="AIY39" s="86"/>
      <c r="AIZ39" s="86"/>
      <c r="AJA39" s="86"/>
      <c r="AJB39" s="86"/>
      <c r="AJC39" s="86"/>
      <c r="AJD39" s="86"/>
      <c r="AJE39" s="86"/>
      <c r="AJF39" s="86"/>
      <c r="AJG39" s="86"/>
      <c r="AJH39" s="86"/>
      <c r="AJI39" s="86"/>
      <c r="AJJ39" s="86"/>
      <c r="AJK39" s="86"/>
      <c r="AJL39" s="86"/>
      <c r="AJM39" s="86"/>
      <c r="AJN39" s="86"/>
      <c r="AJO39" s="86"/>
      <c r="AJP39" s="86"/>
      <c r="AJQ39" s="86"/>
      <c r="AJR39" s="86"/>
      <c r="AJS39" s="86"/>
      <c r="AJT39" s="86"/>
      <c r="AJU39" s="86"/>
      <c r="AJV39" s="86"/>
      <c r="AJW39" s="86"/>
      <c r="AJX39" s="86"/>
      <c r="AJY39" s="86"/>
      <c r="AJZ39" s="86"/>
      <c r="AKA39" s="86"/>
      <c r="AKB39" s="86"/>
      <c r="AKC39" s="86"/>
      <c r="AKD39" s="86"/>
      <c r="AKE39" s="86"/>
      <c r="AKF39" s="86"/>
      <c r="AKG39" s="86"/>
      <c r="AKH39" s="86"/>
      <c r="AKI39" s="86"/>
      <c r="AKJ39" s="86"/>
      <c r="AKK39" s="86"/>
      <c r="AKL39" s="86"/>
      <c r="AKM39" s="86"/>
      <c r="AKN39" s="86"/>
      <c r="AKO39" s="86"/>
      <c r="AKP39" s="86"/>
      <c r="AKQ39" s="86"/>
      <c r="AKR39" s="86"/>
      <c r="AKS39" s="86"/>
      <c r="AKT39" s="86"/>
      <c r="AKU39" s="86"/>
      <c r="AKV39" s="86"/>
      <c r="AKW39" s="86"/>
      <c r="AKX39" s="86"/>
      <c r="AKY39" s="86"/>
    </row>
    <row r="40" spans="1:987" ht="43.5" customHeight="1" x14ac:dyDescent="0.25">
      <c r="A40" s="318"/>
      <c r="B40" s="319"/>
      <c r="C40" s="320"/>
      <c r="D40" s="320"/>
      <c r="E40" s="320"/>
      <c r="F40" s="320"/>
      <c r="G40" s="321"/>
      <c r="H40" s="231" t="s">
        <v>85</v>
      </c>
      <c r="I40" s="231" t="s">
        <v>86</v>
      </c>
      <c r="J40" s="231" t="s">
        <v>87</v>
      </c>
    </row>
    <row r="41" spans="1:987" x14ac:dyDescent="0.25">
      <c r="A41" s="95" t="s">
        <v>224</v>
      </c>
      <c r="B41" s="90" t="s">
        <v>240</v>
      </c>
      <c r="C41" s="322" t="s">
        <v>7</v>
      </c>
      <c r="D41" s="322"/>
      <c r="E41" s="322"/>
      <c r="F41" s="322"/>
      <c r="G41" s="88">
        <f>[1]Bev.Könyv.!$D$24</f>
        <v>386472</v>
      </c>
      <c r="H41" s="88">
        <v>386472</v>
      </c>
      <c r="I41" s="22"/>
      <c r="J41" s="22"/>
    </row>
    <row r="42" spans="1:987" x14ac:dyDescent="0.25">
      <c r="A42" s="95" t="s">
        <v>346</v>
      </c>
      <c r="B42" s="90" t="s">
        <v>242</v>
      </c>
      <c r="C42" s="322" t="s">
        <v>243</v>
      </c>
      <c r="D42" s="322"/>
      <c r="E42" s="322"/>
      <c r="F42" s="322"/>
      <c r="G42" s="88"/>
      <c r="H42" s="22"/>
      <c r="I42" s="22"/>
      <c r="J42" s="22"/>
    </row>
    <row r="43" spans="1:987" x14ac:dyDescent="0.25">
      <c r="A43" s="95" t="s">
        <v>256</v>
      </c>
      <c r="B43" s="90" t="s">
        <v>393</v>
      </c>
      <c r="C43" s="109" t="s">
        <v>391</v>
      </c>
      <c r="D43" s="110"/>
      <c r="E43" s="110"/>
      <c r="F43" s="111"/>
      <c r="G43" s="88"/>
      <c r="H43" s="22"/>
      <c r="I43" s="22"/>
      <c r="J43" s="22"/>
    </row>
    <row r="44" spans="1:987" x14ac:dyDescent="0.25">
      <c r="A44" s="95" t="s">
        <v>225</v>
      </c>
      <c r="B44" s="90" t="s">
        <v>271</v>
      </c>
      <c r="C44" s="109" t="s">
        <v>98</v>
      </c>
      <c r="D44" s="110"/>
      <c r="E44" s="110"/>
      <c r="F44" s="111"/>
      <c r="G44" s="88">
        <f>[1]Bev.Könyv.!$D$25</f>
        <v>29811511</v>
      </c>
      <c r="H44" s="88">
        <v>29811511</v>
      </c>
      <c r="I44" s="22"/>
      <c r="J44" s="22"/>
    </row>
    <row r="45" spans="1:987" ht="37.15" customHeight="1" x14ac:dyDescent="0.25">
      <c r="A45" s="98" t="s">
        <v>225</v>
      </c>
      <c r="B45" s="104" t="s">
        <v>106</v>
      </c>
      <c r="C45" s="325" t="s">
        <v>107</v>
      </c>
      <c r="D45" s="326"/>
      <c r="E45" s="326"/>
      <c r="F45" s="327"/>
      <c r="G45" s="100">
        <f>SUM(G41:G44)</f>
        <v>30197983</v>
      </c>
      <c r="H45" s="100">
        <f>SUM(H41:H44)</f>
        <v>30197983</v>
      </c>
      <c r="I45" s="206"/>
      <c r="J45" s="206"/>
    </row>
    <row r="47" spans="1:987" x14ac:dyDescent="0.25">
      <c r="A47" s="262"/>
      <c r="B47" s="263" t="s">
        <v>313</v>
      </c>
      <c r="C47" s="326"/>
      <c r="D47" s="326"/>
      <c r="E47" s="326"/>
      <c r="F47" s="326"/>
      <c r="G47" s="264">
        <f>G36+G45</f>
        <v>30598023</v>
      </c>
      <c r="H47" s="264"/>
      <c r="I47" s="267"/>
      <c r="J47" s="266"/>
    </row>
  </sheetData>
  <mergeCells count="43">
    <mergeCell ref="C47:F47"/>
    <mergeCell ref="C28:F28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41:F41"/>
    <mergeCell ref="C42:F42"/>
    <mergeCell ref="C45:F45"/>
    <mergeCell ref="A1:J1"/>
    <mergeCell ref="C16:F16"/>
    <mergeCell ref="C7:F7"/>
    <mergeCell ref="C8:F8"/>
    <mergeCell ref="C9:F9"/>
    <mergeCell ref="C12:F12"/>
    <mergeCell ref="C13:F13"/>
    <mergeCell ref="C14:F14"/>
    <mergeCell ref="C15:F15"/>
    <mergeCell ref="A5:A6"/>
    <mergeCell ref="B5:B6"/>
    <mergeCell ref="C5:F6"/>
    <mergeCell ref="G5:G6"/>
    <mergeCell ref="H5:J5"/>
    <mergeCell ref="A3:J3"/>
    <mergeCell ref="A4:J4"/>
    <mergeCell ref="C29:F29"/>
    <mergeCell ref="C32:F32"/>
    <mergeCell ref="C33:F33"/>
    <mergeCell ref="C35:F35"/>
    <mergeCell ref="C36:F36"/>
    <mergeCell ref="A38:J38"/>
    <mergeCell ref="A39:A40"/>
    <mergeCell ref="B39:B40"/>
    <mergeCell ref="C39:F40"/>
    <mergeCell ref="G39:G40"/>
    <mergeCell ref="H39:J39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21</vt:i4>
      </vt:variant>
    </vt:vector>
  </HeadingPairs>
  <TitlesOfParts>
    <vt:vector size="21" baseType="lpstr">
      <vt:lpstr>bev.össz..</vt:lpstr>
      <vt:lpstr>kiad.össz..</vt:lpstr>
      <vt:lpstr>önk.bev.</vt:lpstr>
      <vt:lpstr>önk.kiad.</vt:lpstr>
      <vt:lpstr>hivatal bev.</vt:lpstr>
      <vt:lpstr>hivatal kiad.</vt:lpstr>
      <vt:lpstr>óvoda bev.</vt:lpstr>
      <vt:lpstr>óvoda kiad.</vt:lpstr>
      <vt:lpstr>könyvtár bev.</vt:lpstr>
      <vt:lpstr>könyvtár kiad.</vt:lpstr>
      <vt:lpstr>beruházás</vt:lpstr>
      <vt:lpstr>tartalék</vt:lpstr>
      <vt:lpstr>maradvány</vt:lpstr>
      <vt:lpstr>Mérleg</vt:lpstr>
      <vt:lpstr>Létszám</vt:lpstr>
      <vt:lpstr>Tervezett</vt:lpstr>
      <vt:lpstr>Közvetett támogatások</vt:lpstr>
      <vt:lpstr>Több éves kihatás</vt:lpstr>
      <vt:lpstr>Felh.</vt:lpstr>
      <vt:lpstr>Adósság</vt:lpstr>
      <vt:lpstr>EU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Némethné Povázson Éva</dc:creator>
  <cp:lastModifiedBy>User</cp:lastModifiedBy>
  <cp:lastPrinted>2024-01-18T15:07:00Z</cp:lastPrinted>
  <dcterms:created xsi:type="dcterms:W3CDTF">2015-01-18T20:49:08Z</dcterms:created>
  <dcterms:modified xsi:type="dcterms:W3CDTF">2024-01-18T15:18:15Z</dcterms:modified>
</cp:coreProperties>
</file>