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FT\GFT megosztott\GFT 2024-2038 tervezet\Nyugati Régió\Nagykáta\SZMK-IV Szentmártonkáta\"/>
    </mc:Choice>
  </mc:AlternateContent>
  <xr:revisionPtr revIDLastSave="0" documentId="13_ncr:1_{D6658898-E01F-49AC-BE4B-214040A943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ZMK-IV felújítás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B32" i="1" s="1"/>
  <c r="C32" i="1"/>
  <c r="C31" i="1"/>
  <c r="E13" i="1" l="1"/>
  <c r="B31" i="1" s="1"/>
  <c r="B30" i="1"/>
</calcChain>
</file>

<file path=xl/sharedStrings.xml><?xml version="1.0" encoding="utf-8"?>
<sst xmlns="http://schemas.openxmlformats.org/spreadsheetml/2006/main" count="253" uniqueCount="104">
  <si>
    <t>Fontossági sorrend</t>
  </si>
  <si>
    <t>Az érintett ellátásért felelős(ök) megnevezése</t>
  </si>
  <si>
    <t>Tervezett nettó költség</t>
  </si>
  <si>
    <t>(eFt)</t>
  </si>
  <si>
    <t>Kezdés</t>
  </si>
  <si>
    <t>Befejezés</t>
  </si>
  <si>
    <t>1.</t>
  </si>
  <si>
    <t>A tervet benyújtó szervezet megnevezése:</t>
  </si>
  <si>
    <t>Víziközmű-szolgáltató megnevezése:</t>
  </si>
  <si>
    <t>Víziközmű-rendszer kódja: **</t>
  </si>
  <si>
    <t>* a megfelelő szövegrészt aláhúzással kell jelölni</t>
  </si>
  <si>
    <t>** a Hivatal által a működési engedélyben megállapított VKR-kód</t>
  </si>
  <si>
    <t>FELÚJÍTÁSOK ÉS PÓTLÁSOK ÖSSZEFOGLALÓ TÁBLÁZATA</t>
  </si>
  <si>
    <t>Felújítás és pótlás megnevezése</t>
  </si>
  <si>
    <t>I. ütem</t>
  </si>
  <si>
    <t>II. ütem</t>
  </si>
  <si>
    <t>III. ütem</t>
  </si>
  <si>
    <t>Forrás megnevezése***</t>
  </si>
  <si>
    <t>*** amennyiben pénzügyi forrás az adott feladat elvégzésére nem áll rendelkezésre, ezt jelölni kell "forráshiány" kifejezéssel</t>
  </si>
  <si>
    <t>Tervezett feladatok nettó költsége a teljes ütem tekintetében [eFt]</t>
  </si>
  <si>
    <t>Rendelkezésre álló források számszerűsített értéke a teljes ütem tekintetében [eFt]</t>
  </si>
  <si>
    <t>Rendkívüli helyzetből adódó azonnali feladatok</t>
  </si>
  <si>
    <t>x</t>
  </si>
  <si>
    <t>**** a megfelelő időtávot x-el kell jelölni</t>
  </si>
  <si>
    <t>TISZAMENTI REGIONÁLIS VÍZMŰVEK ZRT.</t>
  </si>
  <si>
    <t>Feladat szükségességének indoklása</t>
  </si>
  <si>
    <t>Feladat műszaki leírása</t>
  </si>
  <si>
    <t>használati díj</t>
  </si>
  <si>
    <t>(rövid/közép/hosszú)</t>
  </si>
  <si>
    <t>Tervezett időtáv</t>
  </si>
  <si>
    <t>rövid</t>
  </si>
  <si>
    <t>közép</t>
  </si>
  <si>
    <t>hosszú</t>
  </si>
  <si>
    <t>Megvalósítás időtartama</t>
  </si>
  <si>
    <t>A beruházás ütemezése a tervezési időszak évei szerint****</t>
  </si>
  <si>
    <t>Víziközmű-szolgáltatási ágazat megnevezése:</t>
  </si>
  <si>
    <t>A Vksztv. 11.§ (4) bekezdés szerinti véleményező fél megnevezése:</t>
  </si>
  <si>
    <t>Vízjogi üzemeltetési/fennmaradási engedély száma</t>
  </si>
  <si>
    <t>nem</t>
  </si>
  <si>
    <t>Irányítás technika és kútvédelem felújítás</t>
  </si>
  <si>
    <t>Kúftej gépészeti felújítások</t>
  </si>
  <si>
    <t>Az acél csővezetékek korrodáltak, az üzembiztonság, hálózati veszteség csökkentése érdekében KPE csőre történő cseréjük szükséges.</t>
  </si>
  <si>
    <t>Az irányítástechnika elavul, felújítás szükséges.</t>
  </si>
  <si>
    <t>A kútfej gépészetek felújítása a műszaki avulás miatt az üzembiztonság érdekében szükséges.</t>
  </si>
  <si>
    <t>11-28653-1-001-00-15</t>
  </si>
  <si>
    <t>2.</t>
  </si>
  <si>
    <t>4.</t>
  </si>
  <si>
    <t>6.</t>
  </si>
  <si>
    <t>7.</t>
  </si>
  <si>
    <t>8.</t>
  </si>
  <si>
    <t>9.</t>
  </si>
  <si>
    <r>
      <t xml:space="preserve">ellátásért felelős / ellátásért felelősök képviselője / </t>
    </r>
    <r>
      <rPr>
        <u/>
        <sz val="11"/>
        <color theme="1"/>
        <rFont val="Calibri"/>
        <family val="2"/>
        <charset val="238"/>
        <scheme val="minor"/>
      </rPr>
      <t>víziközmű-szolgáltató</t>
    </r>
    <r>
      <rPr>
        <sz val="11"/>
        <color theme="1"/>
        <rFont val="Calibri"/>
        <family val="2"/>
        <charset val="238"/>
        <scheme val="minor"/>
      </rPr>
      <t xml:space="preserve"> *</t>
    </r>
  </si>
  <si>
    <t>Ivóvíz</t>
  </si>
  <si>
    <t>FKI-KHO: 5161-1/2016.  (35100/4942-1/2016.ált.)</t>
  </si>
  <si>
    <t>részben forráshiány</t>
  </si>
  <si>
    <t>forráshiány</t>
  </si>
  <si>
    <t>Változás az előző GFT-hez viszonyítva</t>
  </si>
  <si>
    <t>Nincs változás</t>
  </si>
  <si>
    <t>Szentmártonkáta Nagyközség Önkormányzata</t>
  </si>
  <si>
    <t>Szentmártonkáta Nagyözség Önkormányzata</t>
  </si>
  <si>
    <t>Használati díj: eFt</t>
  </si>
  <si>
    <t>Szentmártonkáta:</t>
  </si>
  <si>
    <t>5.</t>
  </si>
  <si>
    <t>Kútfelújítás</t>
  </si>
  <si>
    <t>Vezérlés felújítás</t>
  </si>
  <si>
    <t>Energia ellátás felújítása</t>
  </si>
  <si>
    <t>Épület felújítás</t>
  </si>
  <si>
    <t>Védőterület felújítás</t>
  </si>
  <si>
    <t>Víztorony felújítás</t>
  </si>
  <si>
    <t>Vízgépészeti felújítás</t>
  </si>
  <si>
    <t>Szivattyú felújítás/pótlás</t>
  </si>
  <si>
    <t>10.</t>
  </si>
  <si>
    <t>11.</t>
  </si>
  <si>
    <t>12.</t>
  </si>
  <si>
    <t>15.</t>
  </si>
  <si>
    <t>16.</t>
  </si>
  <si>
    <t>A termelő kutak kapacitása folyamatosan csökken, műszeres felülvizsgálat szükséges, melynek eredményei alapján a szükséges felújítások elvégzendők a biztonságos vízellátás érdekében.</t>
  </si>
  <si>
    <t>Az eredeti kapacitásához képest a legrosszabbul teljesítő kútak felújítása.</t>
  </si>
  <si>
    <t>A folyamatos hasznalat során elhasználódnak a vezérlő elemek, érzékelők, elektromos eszközök.</t>
  </si>
  <si>
    <t>Át kell vizsgálni a vezérlés különböző elemeit,a kapcsolószekrényeket, a vezetékeléseket, a beépített kapcsolókat, biztosítókat, sorkapcsokat, időzítőket, EPH-kat. Az elhasználódott elemeket kik kell cserélni, ki kell váltani.
Új érzékelőket és a hozzájuk szükséges vezérléseket ki kell építeni.</t>
  </si>
  <si>
    <t xml:space="preserve">Egyre többet találkozunk saját bekötővezetékek  problémájával. Kábelhiba, szigetelési ellenállás probléma. 
</t>
  </si>
  <si>
    <t xml:space="preserve">Ellenőrizni kell a vezetékek szigetelési ellenállását, kábelsérüléseket be kell határolni, szükség esetén javítás esetlegesen kábelcserét kell végrehajtani.
</t>
  </si>
  <si>
    <t>Az évek során az épületek külső és belső állaga,  nyílászárói elhasználódtak, korszerűtlenné váltak.
Padlóburkolatok elhasználódtak, szociális blokkok amortizálódtak. Energiahatékonyságuk nem követi a modern elvárásokat.
Az alumínium elektromos vezetékek és kötéseik, valamint világítási rendszerek  korszerűtlenek. 
Hűtő és fűtő rendszereik amortizálódtak, energia hatékonyságuk nem a legjobb, felújításra modernizálásra szorul.</t>
  </si>
  <si>
    <t>Felül kell vizsgálni a külső-belső falak állapotát. Amennyiben energiahatékonyság növelését is el akarjuk érni, úgy korszerű hőszigetelést alkalmazva kell a javítási munkákat elvégezni. Ahol  a nyílászárók indokolják, ott cseréjüket el kell végezni. Elhasználódott, hiányos burkolatokat el kell távolítani, új burkolatokat kell elhelyezni. Az idejemúlt villamos szerléseket, szerelvényeket le kell cserélni.</t>
  </si>
  <si>
    <t>Kútaknák az idő folyamán elhasználódtak, vízszigetelési problémák léptek fel a felső födém szerkezetben ( fagykár ) és a falak szigetelésében.
Nyílászárók a beépítés helyein átengedik a csapadékot.</t>
  </si>
  <si>
    <t>A födém szerkeztet rábetonozással, vag y cserével fel kell újítani. A bebúvókat és szellőzőket felül kell vizsgáléni és ahol szükséges cserélni kell.</t>
  </si>
  <si>
    <t xml:space="preserve">Az idő folyamán a védőkerítések elkorrodáltak, tartó oszlopok eltörtek, kapu anyagait megette az idő. </t>
  </si>
  <si>
    <t>Az elhasználódott kerítést le kell bontani, sérült esetleg hiányzó oszlopokat cserélni, pótolni szükséges. A bejárati kapukon a lemezeket ki kell cserélni, a kapukat be kell állítani.</t>
  </si>
  <si>
    <t>A víztornyok külső belső karbantartására az előző szolgáltatók kevés energiát fordítottak. Sajnos a külső, belső és víztéri amortizálódás előrehaladott állapotú.Feszítő kötelek megnyúltak, korrodáltak.Toronyfűtés nincs, a tolózá és a fenékürítő nem működik.</t>
  </si>
  <si>
    <t>El kell végezni a festéseket. Át kell vizsgálni a hőszigetelést és külső héj borítást, szükség esetén ki kell javítani, cserélni  az elhasználódott elemeket.Ki kell építeni a toronyfűtést, a tolózárat és a fenékürítőt cserélni kell.</t>
  </si>
  <si>
    <t>Az elkorrodált szerelvények, csövek, egészségtelen azbesztcement (AC) csövek léteznek a rendszerben,  melyek szaporodó meghibásodása növeli a vízveszteséget és akár az ivóvízminőség romlásához is vezet.</t>
  </si>
  <si>
    <t>Csövek, szerelvények cseréje.</t>
  </si>
  <si>
    <t>A hálózati szivattyúk elhasználódnak, az üzembiztonság érdekében felújításuk, pótlásuk szükségszerű.</t>
  </si>
  <si>
    <t xml:space="preserve"> Hálózati szivattyúk felújítása, pótlása</t>
  </si>
  <si>
    <t>14.</t>
  </si>
  <si>
    <t>Gördülő fejlesztési terv a 2024 - 2038 időszakra</t>
  </si>
  <si>
    <t>2024. január</t>
  </si>
  <si>
    <t>2024. december</t>
  </si>
  <si>
    <t>Műtárgy felújítása</t>
  </si>
  <si>
    <t xml:space="preserve">Hálózat rekonstrukció, csomópontok kiváltása </t>
  </si>
  <si>
    <t>3.</t>
  </si>
  <si>
    <t>13.</t>
  </si>
  <si>
    <t>Tűzcsapok cseréje okos tűzcsapokra</t>
  </si>
  <si>
    <t>A tűzcsapok műszaki állapotuk miatt cserére szorulnak.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</si>
</sst>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3" fontId="3" fillId="2" borderId="5" xfId="2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3" fontId="3" fillId="2" borderId="8" xfId="2" applyNumberFormat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 wrapText="1"/>
    </xf>
  </cellXfs>
  <cellStyles count="3">
    <cellStyle name="Ezres" xfId="2" builtinId="3"/>
    <cellStyle name="Normál" xfId="0" builtinId="0"/>
    <cellStyle name="Normál_Munka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7"/>
  <sheetViews>
    <sheetView tabSelected="1" topLeftCell="A20" zoomScale="80" zoomScaleNormal="80" workbookViewId="0">
      <selection activeCell="B31" sqref="B31"/>
    </sheetView>
  </sheetViews>
  <sheetFormatPr defaultRowHeight="15" x14ac:dyDescent="0.25"/>
  <cols>
    <col min="1" max="1" width="11.7109375" customWidth="1"/>
    <col min="2" max="2" width="45.140625" bestFit="1" customWidth="1"/>
    <col min="3" max="3" width="33.28515625" bestFit="1" customWidth="1"/>
    <col min="4" max="4" width="25.5703125" bestFit="1" customWidth="1"/>
    <col min="5" max="5" width="12.85546875" customWidth="1"/>
    <col min="6" max="6" width="21.140625" customWidth="1"/>
    <col min="7" max="7" width="12.85546875" customWidth="1"/>
    <col min="8" max="8" width="18.140625" customWidth="1"/>
    <col min="9" max="9" width="14" customWidth="1"/>
    <col min="10" max="24" width="4.7109375" customWidth="1"/>
    <col min="25" max="25" width="58.28515625" customWidth="1"/>
    <col min="26" max="26" width="53.28515625" customWidth="1"/>
    <col min="27" max="27" width="36.42578125" customWidth="1"/>
  </cols>
  <sheetData>
    <row r="1" spans="1:27" ht="18.75" x14ac:dyDescent="0.3">
      <c r="A1" s="70" t="s">
        <v>95</v>
      </c>
      <c r="B1" s="71"/>
      <c r="C1" s="71"/>
      <c r="D1" s="71"/>
      <c r="E1" s="71"/>
      <c r="F1" s="71"/>
      <c r="G1" s="71"/>
      <c r="H1" s="71"/>
      <c r="I1" s="71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</row>
    <row r="2" spans="1:27" s="17" customFormat="1" x14ac:dyDescent="0.25">
      <c r="A2" s="74" t="s">
        <v>12</v>
      </c>
      <c r="B2" s="75"/>
      <c r="C2" s="75"/>
      <c r="D2" s="75"/>
      <c r="E2" s="75"/>
      <c r="F2" s="75"/>
      <c r="G2" s="75"/>
      <c r="H2" s="75"/>
      <c r="I2" s="75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</row>
    <row r="3" spans="1:27" s="17" customFormat="1" ht="17.100000000000001" customHeight="1" x14ac:dyDescent="0.25">
      <c r="A3" s="79" t="s">
        <v>7</v>
      </c>
      <c r="B3" s="80"/>
      <c r="C3" s="80"/>
      <c r="D3" s="80"/>
      <c r="E3" s="80"/>
      <c r="F3" s="85" t="s">
        <v>51</v>
      </c>
      <c r="G3" s="85"/>
      <c r="H3" s="85"/>
      <c r="I3" s="85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7"/>
    </row>
    <row r="4" spans="1:27" s="17" customFormat="1" ht="17.100000000000001" customHeight="1" x14ac:dyDescent="0.25">
      <c r="A4" s="79" t="s">
        <v>8</v>
      </c>
      <c r="B4" s="80"/>
      <c r="C4" s="80"/>
      <c r="D4" s="80"/>
      <c r="E4" s="80"/>
      <c r="F4" s="85" t="s">
        <v>24</v>
      </c>
      <c r="G4" s="85"/>
      <c r="H4" s="85"/>
      <c r="I4" s="85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</row>
    <row r="5" spans="1:27" s="17" customFormat="1" ht="17.100000000000001" customHeight="1" x14ac:dyDescent="0.25">
      <c r="A5" s="79" t="s">
        <v>35</v>
      </c>
      <c r="B5" s="80"/>
      <c r="C5" s="80"/>
      <c r="D5" s="80"/>
      <c r="E5" s="80"/>
      <c r="F5" s="85" t="s">
        <v>52</v>
      </c>
      <c r="G5" s="85"/>
      <c r="H5" s="85"/>
      <c r="I5" s="85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7"/>
    </row>
    <row r="6" spans="1:27" s="17" customFormat="1" ht="17.100000000000001" customHeight="1" x14ac:dyDescent="0.25">
      <c r="A6" s="79" t="s">
        <v>36</v>
      </c>
      <c r="B6" s="80"/>
      <c r="C6" s="80"/>
      <c r="D6" s="80"/>
      <c r="E6" s="80"/>
      <c r="F6" s="85" t="s">
        <v>58</v>
      </c>
      <c r="G6" s="85"/>
      <c r="H6" s="85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7"/>
    </row>
    <row r="7" spans="1:27" s="17" customFormat="1" ht="17.100000000000001" customHeight="1" x14ac:dyDescent="0.25">
      <c r="A7" s="79" t="s">
        <v>9</v>
      </c>
      <c r="B7" s="80"/>
      <c r="C7" s="80"/>
      <c r="D7" s="80"/>
      <c r="E7" s="80"/>
      <c r="F7" s="85" t="s">
        <v>44</v>
      </c>
      <c r="G7" s="85"/>
      <c r="H7" s="85"/>
      <c r="I7" s="85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7"/>
    </row>
    <row r="8" spans="1:27" s="17" customFormat="1" ht="17.100000000000001" customHeight="1" x14ac:dyDescent="0.25">
      <c r="A8" s="88"/>
      <c r="B8" s="85"/>
      <c r="C8" s="85"/>
      <c r="D8" s="85"/>
      <c r="E8" s="85"/>
      <c r="F8" s="85"/>
      <c r="G8" s="85"/>
      <c r="H8" s="85"/>
      <c r="I8" s="85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7"/>
    </row>
    <row r="9" spans="1:27" s="17" customFormat="1" ht="30" customHeight="1" thickBot="1" x14ac:dyDescent="0.3">
      <c r="A9" s="82" t="s">
        <v>0</v>
      </c>
      <c r="B9" s="81" t="s">
        <v>13</v>
      </c>
      <c r="C9" s="81" t="s">
        <v>37</v>
      </c>
      <c r="D9" s="81" t="s">
        <v>1</v>
      </c>
      <c r="E9" s="3" t="s">
        <v>2</v>
      </c>
      <c r="F9" s="81" t="s">
        <v>17</v>
      </c>
      <c r="G9" s="81" t="s">
        <v>33</v>
      </c>
      <c r="H9" s="81"/>
      <c r="I9" s="3" t="s">
        <v>29</v>
      </c>
      <c r="J9" s="89" t="s">
        <v>34</v>
      </c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90"/>
    </row>
    <row r="10" spans="1:27" s="17" customFormat="1" x14ac:dyDescent="0.25">
      <c r="A10" s="82"/>
      <c r="B10" s="81"/>
      <c r="C10" s="81"/>
      <c r="D10" s="81"/>
      <c r="E10" s="78" t="s">
        <v>3</v>
      </c>
      <c r="F10" s="81"/>
      <c r="G10" s="78" t="s">
        <v>4</v>
      </c>
      <c r="H10" s="78" t="s">
        <v>5</v>
      </c>
      <c r="I10" s="78" t="s">
        <v>28</v>
      </c>
      <c r="J10" s="78">
        <v>1</v>
      </c>
      <c r="K10" s="78">
        <v>2</v>
      </c>
      <c r="L10" s="78">
        <v>3</v>
      </c>
      <c r="M10" s="78">
        <v>4</v>
      </c>
      <c r="N10" s="78">
        <v>5</v>
      </c>
      <c r="O10" s="78">
        <v>6</v>
      </c>
      <c r="P10" s="78">
        <v>7</v>
      </c>
      <c r="Q10" s="78">
        <v>8</v>
      </c>
      <c r="R10" s="78">
        <v>9</v>
      </c>
      <c r="S10" s="78">
        <v>10</v>
      </c>
      <c r="T10" s="78">
        <v>11</v>
      </c>
      <c r="U10" s="78">
        <v>12</v>
      </c>
      <c r="V10" s="78">
        <v>13</v>
      </c>
      <c r="W10" s="78">
        <v>14</v>
      </c>
      <c r="X10" s="91">
        <v>15</v>
      </c>
      <c r="Y10" s="66" t="s">
        <v>25</v>
      </c>
      <c r="Z10" s="68" t="s">
        <v>26</v>
      </c>
      <c r="AA10" s="64" t="s">
        <v>56</v>
      </c>
    </row>
    <row r="11" spans="1:27" s="17" customFormat="1" x14ac:dyDescent="0.25">
      <c r="A11" s="82"/>
      <c r="B11" s="81"/>
      <c r="C11" s="81"/>
      <c r="D11" s="81"/>
      <c r="E11" s="78"/>
      <c r="F11" s="81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91"/>
      <c r="Y11" s="67"/>
      <c r="Z11" s="69"/>
      <c r="AA11" s="65"/>
    </row>
    <row r="12" spans="1:27" s="17" customFormat="1" ht="30" x14ac:dyDescent="0.25">
      <c r="A12" s="5" t="s">
        <v>6</v>
      </c>
      <c r="B12" s="2" t="s">
        <v>21</v>
      </c>
      <c r="C12" s="6" t="s">
        <v>53</v>
      </c>
      <c r="D12" s="36" t="s">
        <v>59</v>
      </c>
      <c r="E12" s="7">
        <v>2000</v>
      </c>
      <c r="F12" s="22" t="s">
        <v>27</v>
      </c>
      <c r="G12" s="33" t="s">
        <v>96</v>
      </c>
      <c r="H12" s="33" t="s">
        <v>97</v>
      </c>
      <c r="I12" s="6" t="s">
        <v>30</v>
      </c>
      <c r="J12" s="18" t="s">
        <v>22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/>
      <c r="Y12" s="31"/>
      <c r="Z12" s="28"/>
      <c r="AA12" s="35"/>
    </row>
    <row r="13" spans="1:27" s="17" customFormat="1" ht="30" x14ac:dyDescent="0.25">
      <c r="A13" s="5" t="s">
        <v>45</v>
      </c>
      <c r="B13" s="24" t="s">
        <v>21</v>
      </c>
      <c r="C13" s="6"/>
      <c r="D13" s="36" t="s">
        <v>59</v>
      </c>
      <c r="E13" s="25">
        <f>4*E12</f>
        <v>8000</v>
      </c>
      <c r="F13" s="22" t="s">
        <v>27</v>
      </c>
      <c r="G13" s="34">
        <v>2025</v>
      </c>
      <c r="H13" s="34">
        <v>2028</v>
      </c>
      <c r="I13" s="23" t="s">
        <v>31</v>
      </c>
      <c r="J13" s="26"/>
      <c r="K13" s="26" t="s">
        <v>22</v>
      </c>
      <c r="L13" s="26" t="s">
        <v>22</v>
      </c>
      <c r="M13" s="26" t="s">
        <v>22</v>
      </c>
      <c r="N13" s="26" t="s">
        <v>22</v>
      </c>
      <c r="O13" s="26"/>
      <c r="P13" s="26"/>
      <c r="Q13" s="26"/>
      <c r="R13" s="26"/>
      <c r="S13" s="26"/>
      <c r="T13" s="26"/>
      <c r="U13" s="26"/>
      <c r="V13" s="26"/>
      <c r="W13" s="26"/>
      <c r="X13" s="27"/>
      <c r="Y13" s="31"/>
      <c r="Z13" s="30"/>
      <c r="AA13" s="53"/>
    </row>
    <row r="14" spans="1:27" s="46" customFormat="1" ht="32.1" customHeight="1" x14ac:dyDescent="0.25">
      <c r="A14" s="5" t="s">
        <v>100</v>
      </c>
      <c r="B14" s="44" t="s">
        <v>63</v>
      </c>
      <c r="C14" s="41" t="s">
        <v>38</v>
      </c>
      <c r="D14" s="45" t="s">
        <v>59</v>
      </c>
      <c r="E14" s="25">
        <v>20000</v>
      </c>
      <c r="F14" s="32" t="s">
        <v>55</v>
      </c>
      <c r="G14" s="34">
        <v>2025</v>
      </c>
      <c r="H14" s="34">
        <v>2028</v>
      </c>
      <c r="I14" s="23" t="s">
        <v>31</v>
      </c>
      <c r="J14" s="26"/>
      <c r="K14" s="26" t="s">
        <v>22</v>
      </c>
      <c r="L14" s="26" t="s">
        <v>22</v>
      </c>
      <c r="M14" s="26" t="s">
        <v>22</v>
      </c>
      <c r="N14" s="26" t="s">
        <v>22</v>
      </c>
      <c r="O14" s="26"/>
      <c r="P14" s="26"/>
      <c r="Q14" s="26"/>
      <c r="R14" s="26"/>
      <c r="S14" s="26"/>
      <c r="T14" s="26"/>
      <c r="U14" s="26"/>
      <c r="V14" s="26"/>
      <c r="W14" s="26"/>
      <c r="X14" s="27"/>
      <c r="Y14" s="42" t="s">
        <v>76</v>
      </c>
      <c r="Z14" s="43" t="s">
        <v>77</v>
      </c>
      <c r="AA14" s="53" t="s">
        <v>57</v>
      </c>
    </row>
    <row r="15" spans="1:27" s="46" customFormat="1" ht="32.1" customHeight="1" x14ac:dyDescent="0.25">
      <c r="A15" s="5" t="s">
        <v>46</v>
      </c>
      <c r="B15" s="44" t="s">
        <v>64</v>
      </c>
      <c r="C15" s="41" t="s">
        <v>38</v>
      </c>
      <c r="D15" s="45" t="s">
        <v>59</v>
      </c>
      <c r="E15" s="25">
        <v>1300</v>
      </c>
      <c r="F15" s="32" t="s">
        <v>27</v>
      </c>
      <c r="G15" s="34">
        <v>2025</v>
      </c>
      <c r="H15" s="34">
        <v>2028</v>
      </c>
      <c r="I15" s="23" t="s">
        <v>31</v>
      </c>
      <c r="J15" s="26"/>
      <c r="K15" s="26" t="s">
        <v>22</v>
      </c>
      <c r="L15" s="26" t="s">
        <v>22</v>
      </c>
      <c r="M15" s="26" t="s">
        <v>22</v>
      </c>
      <c r="N15" s="26" t="s">
        <v>22</v>
      </c>
      <c r="O15" s="26"/>
      <c r="P15" s="26"/>
      <c r="Q15" s="26"/>
      <c r="R15" s="26"/>
      <c r="S15" s="26"/>
      <c r="T15" s="26"/>
      <c r="U15" s="26"/>
      <c r="V15" s="26"/>
      <c r="W15" s="26"/>
      <c r="X15" s="27"/>
      <c r="Y15" s="47" t="s">
        <v>78</v>
      </c>
      <c r="Z15" s="48" t="s">
        <v>79</v>
      </c>
      <c r="AA15" s="53" t="s">
        <v>57</v>
      </c>
    </row>
    <row r="16" spans="1:27" s="46" customFormat="1" ht="52.5" customHeight="1" x14ac:dyDescent="0.25">
      <c r="A16" s="5" t="s">
        <v>62</v>
      </c>
      <c r="B16" s="44" t="s">
        <v>65</v>
      </c>
      <c r="C16" s="41" t="s">
        <v>38</v>
      </c>
      <c r="D16" s="45" t="s">
        <v>59</v>
      </c>
      <c r="E16" s="25">
        <v>2600</v>
      </c>
      <c r="F16" s="32" t="s">
        <v>55</v>
      </c>
      <c r="G16" s="34">
        <v>2025</v>
      </c>
      <c r="H16" s="34">
        <v>2028</v>
      </c>
      <c r="I16" s="23" t="s">
        <v>31</v>
      </c>
      <c r="J16" s="26"/>
      <c r="K16" s="26" t="s">
        <v>22</v>
      </c>
      <c r="L16" s="26" t="s">
        <v>22</v>
      </c>
      <c r="M16" s="26" t="s">
        <v>22</v>
      </c>
      <c r="N16" s="26" t="s">
        <v>22</v>
      </c>
      <c r="O16" s="26"/>
      <c r="P16" s="26"/>
      <c r="Q16" s="26"/>
      <c r="R16" s="26"/>
      <c r="S16" s="26"/>
      <c r="T16" s="26"/>
      <c r="U16" s="26"/>
      <c r="V16" s="26"/>
      <c r="W16" s="26"/>
      <c r="X16" s="27"/>
      <c r="Y16" s="47" t="s">
        <v>80</v>
      </c>
      <c r="Z16" s="48" t="s">
        <v>81</v>
      </c>
      <c r="AA16" s="53" t="s">
        <v>57</v>
      </c>
    </row>
    <row r="17" spans="1:27" s="46" customFormat="1" ht="141.75" customHeight="1" x14ac:dyDescent="0.25">
      <c r="A17" s="5" t="s">
        <v>47</v>
      </c>
      <c r="B17" s="44" t="s">
        <v>66</v>
      </c>
      <c r="C17" s="41" t="s">
        <v>38</v>
      </c>
      <c r="D17" s="45" t="s">
        <v>59</v>
      </c>
      <c r="E17" s="25">
        <v>6500</v>
      </c>
      <c r="F17" s="32" t="s">
        <v>55</v>
      </c>
      <c r="G17" s="34">
        <v>2025</v>
      </c>
      <c r="H17" s="34">
        <v>2028</v>
      </c>
      <c r="I17" s="23" t="s">
        <v>31</v>
      </c>
      <c r="J17" s="26"/>
      <c r="K17" s="26" t="s">
        <v>22</v>
      </c>
      <c r="L17" s="26" t="s">
        <v>22</v>
      </c>
      <c r="M17" s="26" t="s">
        <v>22</v>
      </c>
      <c r="N17" s="26" t="s">
        <v>22</v>
      </c>
      <c r="O17" s="26"/>
      <c r="P17" s="26"/>
      <c r="Q17" s="26"/>
      <c r="R17" s="26"/>
      <c r="S17" s="26"/>
      <c r="T17" s="26"/>
      <c r="U17" s="26"/>
      <c r="V17" s="26"/>
      <c r="W17" s="26"/>
      <c r="X17" s="27"/>
      <c r="Y17" s="47" t="s">
        <v>82</v>
      </c>
      <c r="Z17" s="48" t="s">
        <v>83</v>
      </c>
      <c r="AA17" s="53" t="s">
        <v>57</v>
      </c>
    </row>
    <row r="18" spans="1:27" s="46" customFormat="1" ht="82.5" customHeight="1" x14ac:dyDescent="0.25">
      <c r="A18" s="5" t="s">
        <v>48</v>
      </c>
      <c r="B18" s="44" t="s">
        <v>98</v>
      </c>
      <c r="C18" s="41" t="s">
        <v>38</v>
      </c>
      <c r="D18" s="45" t="s">
        <v>59</v>
      </c>
      <c r="E18" s="25">
        <v>2000</v>
      </c>
      <c r="F18" s="32" t="s">
        <v>55</v>
      </c>
      <c r="G18" s="34">
        <v>2025</v>
      </c>
      <c r="H18" s="34">
        <v>2028</v>
      </c>
      <c r="I18" s="23" t="s">
        <v>31</v>
      </c>
      <c r="J18" s="26"/>
      <c r="K18" s="26" t="s">
        <v>22</v>
      </c>
      <c r="L18" s="26" t="s">
        <v>22</v>
      </c>
      <c r="M18" s="26" t="s">
        <v>22</v>
      </c>
      <c r="N18" s="26" t="s">
        <v>22</v>
      </c>
      <c r="O18" s="26"/>
      <c r="P18" s="26"/>
      <c r="Q18" s="26"/>
      <c r="R18" s="26"/>
      <c r="S18" s="26"/>
      <c r="T18" s="26"/>
      <c r="U18" s="26"/>
      <c r="V18" s="26"/>
      <c r="W18" s="26"/>
      <c r="X18" s="27"/>
      <c r="Y18" s="47" t="s">
        <v>84</v>
      </c>
      <c r="Z18" s="48" t="s">
        <v>85</v>
      </c>
      <c r="AA18" s="53" t="s">
        <v>57</v>
      </c>
    </row>
    <row r="19" spans="1:27" s="46" customFormat="1" ht="72" customHeight="1" x14ac:dyDescent="0.25">
      <c r="A19" s="5" t="s">
        <v>49</v>
      </c>
      <c r="B19" s="44" t="s">
        <v>67</v>
      </c>
      <c r="C19" s="41" t="s">
        <v>38</v>
      </c>
      <c r="D19" s="45" t="s">
        <v>59</v>
      </c>
      <c r="E19" s="25">
        <v>2600</v>
      </c>
      <c r="F19" s="32" t="s">
        <v>55</v>
      </c>
      <c r="G19" s="34">
        <v>2025</v>
      </c>
      <c r="H19" s="34">
        <v>2028</v>
      </c>
      <c r="I19" s="23" t="s">
        <v>31</v>
      </c>
      <c r="J19" s="26"/>
      <c r="K19" s="26" t="s">
        <v>22</v>
      </c>
      <c r="L19" s="26" t="s">
        <v>22</v>
      </c>
      <c r="M19" s="26" t="s">
        <v>22</v>
      </c>
      <c r="N19" s="26" t="s">
        <v>22</v>
      </c>
      <c r="O19" s="26"/>
      <c r="P19" s="26"/>
      <c r="Q19" s="26"/>
      <c r="R19" s="26"/>
      <c r="S19" s="26"/>
      <c r="T19" s="26"/>
      <c r="U19" s="26"/>
      <c r="V19" s="26"/>
      <c r="W19" s="26"/>
      <c r="X19" s="27"/>
      <c r="Y19" s="47" t="s">
        <v>86</v>
      </c>
      <c r="Z19" s="48" t="s">
        <v>87</v>
      </c>
      <c r="AA19" s="53" t="s">
        <v>57</v>
      </c>
    </row>
    <row r="20" spans="1:27" s="46" customFormat="1" ht="75" x14ac:dyDescent="0.25">
      <c r="A20" s="5" t="s">
        <v>50</v>
      </c>
      <c r="B20" s="44" t="s">
        <v>68</v>
      </c>
      <c r="C20" s="41" t="s">
        <v>38</v>
      </c>
      <c r="D20" s="45" t="s">
        <v>59</v>
      </c>
      <c r="E20" s="25">
        <v>15000</v>
      </c>
      <c r="F20" s="32" t="s">
        <v>55</v>
      </c>
      <c r="G20" s="34">
        <v>2025</v>
      </c>
      <c r="H20" s="34">
        <v>2028</v>
      </c>
      <c r="I20" s="23" t="s">
        <v>31</v>
      </c>
      <c r="J20" s="26"/>
      <c r="K20" s="26" t="s">
        <v>22</v>
      </c>
      <c r="L20" s="26" t="s">
        <v>22</v>
      </c>
      <c r="M20" s="26" t="s">
        <v>22</v>
      </c>
      <c r="N20" s="26" t="s">
        <v>22</v>
      </c>
      <c r="O20" s="26"/>
      <c r="P20" s="26"/>
      <c r="Q20" s="26"/>
      <c r="R20" s="26"/>
      <c r="S20" s="26"/>
      <c r="T20" s="26"/>
      <c r="U20" s="26"/>
      <c r="V20" s="26"/>
      <c r="W20" s="26"/>
      <c r="X20" s="27"/>
      <c r="Y20" s="47" t="s">
        <v>88</v>
      </c>
      <c r="Z20" s="48" t="s">
        <v>89</v>
      </c>
      <c r="AA20" s="53" t="s">
        <v>57</v>
      </c>
    </row>
    <row r="21" spans="1:27" s="46" customFormat="1" ht="70.5" customHeight="1" x14ac:dyDescent="0.25">
      <c r="A21" s="5" t="s">
        <v>71</v>
      </c>
      <c r="B21" s="44" t="s">
        <v>69</v>
      </c>
      <c r="C21" s="41" t="s">
        <v>38</v>
      </c>
      <c r="D21" s="45" t="s">
        <v>59</v>
      </c>
      <c r="E21" s="25">
        <v>1300</v>
      </c>
      <c r="F21" s="32" t="s">
        <v>55</v>
      </c>
      <c r="G21" s="34">
        <v>2025</v>
      </c>
      <c r="H21" s="34">
        <v>2028</v>
      </c>
      <c r="I21" s="23" t="s">
        <v>31</v>
      </c>
      <c r="J21" s="26"/>
      <c r="K21" s="26" t="s">
        <v>22</v>
      </c>
      <c r="L21" s="26" t="s">
        <v>22</v>
      </c>
      <c r="M21" s="26" t="s">
        <v>22</v>
      </c>
      <c r="N21" s="26" t="s">
        <v>22</v>
      </c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47" t="s">
        <v>90</v>
      </c>
      <c r="Z21" s="48" t="s">
        <v>91</v>
      </c>
      <c r="AA21" s="53" t="s">
        <v>57</v>
      </c>
    </row>
    <row r="22" spans="1:27" s="46" customFormat="1" ht="48.75" customHeight="1" x14ac:dyDescent="0.25">
      <c r="A22" s="5" t="s">
        <v>72</v>
      </c>
      <c r="B22" s="44" t="s">
        <v>70</v>
      </c>
      <c r="C22" s="41" t="s">
        <v>38</v>
      </c>
      <c r="D22" s="45" t="s">
        <v>59</v>
      </c>
      <c r="E22" s="25">
        <v>6000</v>
      </c>
      <c r="F22" s="32" t="s">
        <v>55</v>
      </c>
      <c r="G22" s="34">
        <v>2025</v>
      </c>
      <c r="H22" s="34">
        <v>2028</v>
      </c>
      <c r="I22" s="23" t="s">
        <v>31</v>
      </c>
      <c r="J22" s="26"/>
      <c r="K22" s="26" t="s">
        <v>22</v>
      </c>
      <c r="L22" s="26" t="s">
        <v>22</v>
      </c>
      <c r="M22" s="26" t="s">
        <v>22</v>
      </c>
      <c r="N22" s="26" t="s">
        <v>22</v>
      </c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49" t="s">
        <v>92</v>
      </c>
      <c r="Z22" s="29" t="s">
        <v>93</v>
      </c>
      <c r="AA22" s="53" t="s">
        <v>57</v>
      </c>
    </row>
    <row r="23" spans="1:27" s="46" customFormat="1" ht="32.1" customHeight="1" x14ac:dyDescent="0.25">
      <c r="A23" s="5" t="s">
        <v>73</v>
      </c>
      <c r="B23" s="50" t="s">
        <v>39</v>
      </c>
      <c r="C23" s="6" t="s">
        <v>38</v>
      </c>
      <c r="D23" s="45" t="s">
        <v>59</v>
      </c>
      <c r="E23" s="51">
        <v>2600</v>
      </c>
      <c r="F23" s="32" t="s">
        <v>27</v>
      </c>
      <c r="G23" s="34">
        <v>2025</v>
      </c>
      <c r="H23" s="34">
        <v>2028</v>
      </c>
      <c r="I23" s="23" t="s">
        <v>31</v>
      </c>
      <c r="J23" s="26"/>
      <c r="K23" s="26" t="s">
        <v>22</v>
      </c>
      <c r="L23" s="26" t="s">
        <v>22</v>
      </c>
      <c r="M23" s="26" t="s">
        <v>22</v>
      </c>
      <c r="N23" s="26" t="s">
        <v>22</v>
      </c>
      <c r="O23" s="18"/>
      <c r="P23" s="18"/>
      <c r="Q23" s="18"/>
      <c r="R23" s="18"/>
      <c r="S23" s="18"/>
      <c r="T23" s="18"/>
      <c r="U23" s="18"/>
      <c r="V23" s="18"/>
      <c r="W23" s="18"/>
      <c r="X23" s="19"/>
      <c r="Y23" s="31" t="s">
        <v>42</v>
      </c>
      <c r="Z23" s="52" t="s">
        <v>39</v>
      </c>
      <c r="AA23" s="53" t="s">
        <v>57</v>
      </c>
    </row>
    <row r="24" spans="1:27" s="46" customFormat="1" ht="32.1" customHeight="1" x14ac:dyDescent="0.25">
      <c r="A24" s="5" t="s">
        <v>101</v>
      </c>
      <c r="B24" s="50" t="s">
        <v>40</v>
      </c>
      <c r="C24" s="6" t="s">
        <v>38</v>
      </c>
      <c r="D24" s="45" t="s">
        <v>59</v>
      </c>
      <c r="E24" s="51">
        <v>1000</v>
      </c>
      <c r="F24" s="32" t="s">
        <v>27</v>
      </c>
      <c r="G24" s="34">
        <v>2025</v>
      </c>
      <c r="H24" s="34">
        <v>2028</v>
      </c>
      <c r="I24" s="23" t="s">
        <v>31</v>
      </c>
      <c r="J24" s="26"/>
      <c r="K24" s="26" t="s">
        <v>22</v>
      </c>
      <c r="L24" s="26" t="s">
        <v>22</v>
      </c>
      <c r="M24" s="26" t="s">
        <v>22</v>
      </c>
      <c r="N24" s="26" t="s">
        <v>22</v>
      </c>
      <c r="O24" s="18"/>
      <c r="P24" s="18"/>
      <c r="Q24" s="18"/>
      <c r="R24" s="18"/>
      <c r="S24" s="18"/>
      <c r="T24" s="18"/>
      <c r="U24" s="18"/>
      <c r="V24" s="18"/>
      <c r="W24" s="18"/>
      <c r="X24" s="19"/>
      <c r="Y24" s="31" t="s">
        <v>43</v>
      </c>
      <c r="Z24" s="52" t="s">
        <v>40</v>
      </c>
      <c r="AA24" s="53" t="s">
        <v>57</v>
      </c>
    </row>
    <row r="25" spans="1:27" s="46" customFormat="1" ht="30" x14ac:dyDescent="0.25">
      <c r="A25" s="5" t="s">
        <v>94</v>
      </c>
      <c r="B25" s="24" t="s">
        <v>21</v>
      </c>
      <c r="C25" s="6"/>
      <c r="D25" s="45" t="s">
        <v>59</v>
      </c>
      <c r="E25" s="20">
        <f>10*E12</f>
        <v>20000</v>
      </c>
      <c r="F25" s="22" t="s">
        <v>27</v>
      </c>
      <c r="G25" s="37">
        <v>2029</v>
      </c>
      <c r="H25" s="37">
        <v>2038</v>
      </c>
      <c r="I25" s="21" t="s">
        <v>32</v>
      </c>
      <c r="J25" s="18"/>
      <c r="K25" s="18"/>
      <c r="L25" s="18"/>
      <c r="M25" s="18"/>
      <c r="N25" s="18"/>
      <c r="O25" s="18" t="s">
        <v>22</v>
      </c>
      <c r="P25" s="18" t="s">
        <v>22</v>
      </c>
      <c r="Q25" s="18" t="s">
        <v>22</v>
      </c>
      <c r="R25" s="18" t="s">
        <v>22</v>
      </c>
      <c r="S25" s="18" t="s">
        <v>22</v>
      </c>
      <c r="T25" s="18" t="s">
        <v>22</v>
      </c>
      <c r="U25" s="18" t="s">
        <v>22</v>
      </c>
      <c r="V25" s="18" t="s">
        <v>22</v>
      </c>
      <c r="W25" s="18" t="s">
        <v>22</v>
      </c>
      <c r="X25" s="19" t="s">
        <v>22</v>
      </c>
      <c r="Y25" s="31"/>
      <c r="Z25" s="30"/>
      <c r="AA25" s="53"/>
    </row>
    <row r="26" spans="1:27" s="46" customFormat="1" ht="53.25" customHeight="1" x14ac:dyDescent="0.25">
      <c r="A26" s="5" t="s">
        <v>74</v>
      </c>
      <c r="B26" s="50" t="s">
        <v>99</v>
      </c>
      <c r="C26" s="6" t="s">
        <v>38</v>
      </c>
      <c r="D26" s="45" t="s">
        <v>59</v>
      </c>
      <c r="E26" s="51">
        <v>90000</v>
      </c>
      <c r="F26" s="22" t="s">
        <v>54</v>
      </c>
      <c r="G26" s="37">
        <v>2029</v>
      </c>
      <c r="H26" s="37">
        <v>2038</v>
      </c>
      <c r="I26" s="21" t="s">
        <v>32</v>
      </c>
      <c r="J26" s="18"/>
      <c r="K26" s="18"/>
      <c r="L26" s="18"/>
      <c r="M26" s="18"/>
      <c r="N26" s="18"/>
      <c r="O26" s="18" t="s">
        <v>22</v>
      </c>
      <c r="P26" s="18" t="s">
        <v>22</v>
      </c>
      <c r="Q26" s="18" t="s">
        <v>22</v>
      </c>
      <c r="R26" s="18" t="s">
        <v>22</v>
      </c>
      <c r="S26" s="18" t="s">
        <v>22</v>
      </c>
      <c r="T26" s="18" t="s">
        <v>22</v>
      </c>
      <c r="U26" s="18" t="s">
        <v>22</v>
      </c>
      <c r="V26" s="18" t="s">
        <v>22</v>
      </c>
      <c r="W26" s="18" t="s">
        <v>22</v>
      </c>
      <c r="X26" s="19" t="s">
        <v>22</v>
      </c>
      <c r="Y26" s="31" t="s">
        <v>41</v>
      </c>
      <c r="Z26" s="92" t="s">
        <v>99</v>
      </c>
      <c r="AA26" s="53" t="s">
        <v>57</v>
      </c>
    </row>
    <row r="27" spans="1:27" s="46" customFormat="1" ht="41.25" customHeight="1" thickBot="1" x14ac:dyDescent="0.3">
      <c r="A27" s="63" t="s">
        <v>75</v>
      </c>
      <c r="B27" s="93" t="s">
        <v>102</v>
      </c>
      <c r="C27" s="54" t="s">
        <v>38</v>
      </c>
      <c r="D27" s="55" t="s">
        <v>59</v>
      </c>
      <c r="E27" s="56">
        <v>150000</v>
      </c>
      <c r="F27" s="57" t="s">
        <v>54</v>
      </c>
      <c r="G27" s="62">
        <v>2029</v>
      </c>
      <c r="H27" s="62">
        <v>2038</v>
      </c>
      <c r="I27" s="58" t="s">
        <v>32</v>
      </c>
      <c r="J27" s="59"/>
      <c r="K27" s="59"/>
      <c r="L27" s="59"/>
      <c r="M27" s="59"/>
      <c r="N27" s="59"/>
      <c r="O27" s="59" t="s">
        <v>22</v>
      </c>
      <c r="P27" s="59" t="s">
        <v>22</v>
      </c>
      <c r="Q27" s="59" t="s">
        <v>22</v>
      </c>
      <c r="R27" s="59" t="s">
        <v>22</v>
      </c>
      <c r="S27" s="59" t="s">
        <v>22</v>
      </c>
      <c r="T27" s="59" t="s">
        <v>22</v>
      </c>
      <c r="U27" s="59" t="s">
        <v>22</v>
      </c>
      <c r="V27" s="59" t="s">
        <v>22</v>
      </c>
      <c r="W27" s="59" t="s">
        <v>22</v>
      </c>
      <c r="X27" s="60" t="s">
        <v>22</v>
      </c>
      <c r="Y27" s="94" t="s">
        <v>103</v>
      </c>
      <c r="Z27" s="95" t="s">
        <v>102</v>
      </c>
      <c r="AA27" s="61" t="s">
        <v>57</v>
      </c>
    </row>
    <row r="28" spans="1:27" s="17" customFormat="1" ht="32.1" customHeight="1" x14ac:dyDescent="0.25">
      <c r="A28" s="8"/>
      <c r="B28" s="9"/>
      <c r="C28" s="9"/>
      <c r="D28" s="10"/>
      <c r="E28" s="10"/>
      <c r="F28" s="11"/>
      <c r="G28" s="10"/>
      <c r="H28" s="10"/>
      <c r="I28" s="10"/>
    </row>
    <row r="29" spans="1:27" s="17" customFormat="1" ht="51" customHeight="1" x14ac:dyDescent="0.25">
      <c r="A29" s="12"/>
      <c r="B29" s="1" t="s">
        <v>19</v>
      </c>
      <c r="C29" s="1" t="s">
        <v>20</v>
      </c>
      <c r="D29" s="10"/>
      <c r="E29" s="10"/>
      <c r="F29" s="11"/>
      <c r="G29" s="10"/>
      <c r="H29" s="10"/>
      <c r="I29" s="10"/>
    </row>
    <row r="30" spans="1:27" s="17" customFormat="1" ht="32.1" customHeight="1" x14ac:dyDescent="0.25">
      <c r="A30" s="13" t="s">
        <v>14</v>
      </c>
      <c r="B30" s="14">
        <f>E12</f>
        <v>2000</v>
      </c>
      <c r="C30" s="14">
        <v>3000</v>
      </c>
      <c r="D30" s="10"/>
      <c r="E30" s="10"/>
      <c r="F30" s="10"/>
      <c r="G30" s="10"/>
      <c r="H30" s="10"/>
      <c r="I30" s="10"/>
    </row>
    <row r="31" spans="1:27" s="17" customFormat="1" ht="32.1" customHeight="1" x14ac:dyDescent="0.25">
      <c r="A31" s="13" t="s">
        <v>15</v>
      </c>
      <c r="B31" s="14">
        <f>SUM(E13:E24)</f>
        <v>68900</v>
      </c>
      <c r="C31" s="14">
        <f>C30*4</f>
        <v>12000</v>
      </c>
      <c r="D31" s="10"/>
      <c r="E31" s="10"/>
      <c r="F31" s="10"/>
      <c r="G31" s="10"/>
      <c r="H31" s="10"/>
      <c r="I31" s="10"/>
    </row>
    <row r="32" spans="1:27" s="17" customFormat="1" ht="32.1" customHeight="1" thickBot="1" x14ac:dyDescent="0.3">
      <c r="A32" s="15" t="s">
        <v>16</v>
      </c>
      <c r="B32" s="16">
        <f>SUM(E25:E27)</f>
        <v>260000</v>
      </c>
      <c r="C32" s="16">
        <f>C30*10</f>
        <v>30000</v>
      </c>
      <c r="D32" s="10"/>
      <c r="E32" s="10"/>
      <c r="F32" s="10"/>
      <c r="G32" s="10"/>
      <c r="H32" s="10"/>
      <c r="I32" s="10"/>
    </row>
    <row r="33" spans="1:5" s="17" customFormat="1" x14ac:dyDescent="0.25"/>
    <row r="34" spans="1:5" s="17" customFormat="1" x14ac:dyDescent="0.25">
      <c r="A34" s="83" t="s">
        <v>10</v>
      </c>
      <c r="B34" s="83"/>
      <c r="C34" s="83"/>
      <c r="D34" s="10"/>
      <c r="E34" s="10"/>
    </row>
    <row r="35" spans="1:5" s="17" customFormat="1" x14ac:dyDescent="0.25">
      <c r="A35" s="83" t="s">
        <v>11</v>
      </c>
      <c r="B35" s="83"/>
      <c r="C35" s="83"/>
      <c r="D35" s="10"/>
      <c r="E35" s="10"/>
    </row>
    <row r="36" spans="1:5" s="17" customFormat="1" ht="29.25" customHeight="1" x14ac:dyDescent="0.25">
      <c r="A36" s="83" t="s">
        <v>18</v>
      </c>
      <c r="B36" s="83"/>
      <c r="C36" s="83"/>
      <c r="D36" s="4"/>
      <c r="E36" s="4"/>
    </row>
    <row r="37" spans="1:5" s="17" customFormat="1" x14ac:dyDescent="0.25">
      <c r="A37" s="84" t="s">
        <v>23</v>
      </c>
      <c r="B37" s="84"/>
      <c r="C37" s="84"/>
    </row>
    <row r="38" spans="1:5" s="17" customFormat="1" x14ac:dyDescent="0.25">
      <c r="B38" s="38" t="s">
        <v>60</v>
      </c>
      <c r="C38" s="39"/>
    </row>
    <row r="39" spans="1:5" s="17" customFormat="1" x14ac:dyDescent="0.25">
      <c r="B39" s="40" t="s">
        <v>61</v>
      </c>
      <c r="C39" s="39">
        <v>3000</v>
      </c>
    </row>
    <row r="40" spans="1:5" s="17" customFormat="1" x14ac:dyDescent="0.25">
      <c r="B40" s="40"/>
      <c r="C40" s="39"/>
    </row>
    <row r="41" spans="1:5" s="17" customFormat="1" x14ac:dyDescent="0.25">
      <c r="B41" s="40"/>
      <c r="C41" s="39"/>
    </row>
    <row r="42" spans="1:5" s="17" customFormat="1" x14ac:dyDescent="0.25">
      <c r="B42" s="40"/>
      <c r="C42" s="39"/>
    </row>
    <row r="43" spans="1:5" s="17" customFormat="1" x14ac:dyDescent="0.25">
      <c r="B43" s="40"/>
      <c r="C43" s="39"/>
    </row>
    <row r="44" spans="1:5" s="17" customFormat="1" x14ac:dyDescent="0.25"/>
    <row r="45" spans="1:5" s="17" customFormat="1" x14ac:dyDescent="0.25"/>
    <row r="46" spans="1:5" s="17" customFormat="1" x14ac:dyDescent="0.25"/>
    <row r="47" spans="1:5" s="17" customFormat="1" x14ac:dyDescent="0.25"/>
  </sheetData>
  <mergeCells count="46">
    <mergeCell ref="U10:U11"/>
    <mergeCell ref="V10:V11"/>
    <mergeCell ref="W10:W11"/>
    <mergeCell ref="X10:X11"/>
    <mergeCell ref="A5:E5"/>
    <mergeCell ref="F5:X5"/>
    <mergeCell ref="A6:E6"/>
    <mergeCell ref="F6:X6"/>
    <mergeCell ref="O10:O11"/>
    <mergeCell ref="P10:P11"/>
    <mergeCell ref="Q10:Q11"/>
    <mergeCell ref="S10:S11"/>
    <mergeCell ref="T10:T11"/>
    <mergeCell ref="N10:N11"/>
    <mergeCell ref="F3:X3"/>
    <mergeCell ref="F4:X4"/>
    <mergeCell ref="F7:X7"/>
    <mergeCell ref="A8:X8"/>
    <mergeCell ref="J9:X9"/>
    <mergeCell ref="A4:E4"/>
    <mergeCell ref="A3:E3"/>
    <mergeCell ref="A36:C36"/>
    <mergeCell ref="A37:C37"/>
    <mergeCell ref="K10:K11"/>
    <mergeCell ref="R10:R11"/>
    <mergeCell ref="G10:G11"/>
    <mergeCell ref="H10:H11"/>
    <mergeCell ref="A34:C34"/>
    <mergeCell ref="A35:C35"/>
    <mergeCell ref="I10:I11"/>
    <mergeCell ref="AA10:AA11"/>
    <mergeCell ref="Y10:Y11"/>
    <mergeCell ref="Z10:Z11"/>
    <mergeCell ref="A1:X1"/>
    <mergeCell ref="A2:X2"/>
    <mergeCell ref="E10:E11"/>
    <mergeCell ref="J10:J11"/>
    <mergeCell ref="A7:E7"/>
    <mergeCell ref="F9:F11"/>
    <mergeCell ref="G9:H9"/>
    <mergeCell ref="A9:A11"/>
    <mergeCell ref="B9:B11"/>
    <mergeCell ref="C9:C11"/>
    <mergeCell ref="D9:D11"/>
    <mergeCell ref="L10:L11"/>
    <mergeCell ref="M10:M11"/>
  </mergeCells>
  <phoneticPr fontId="10" type="noConversion"/>
  <pageMargins left="0.7" right="0.7" top="0.75" bottom="0.75" header="0.3" footer="0.3"/>
  <pageSetup paperSize="8" scale="33" orientation="landscape" r:id="rId1"/>
  <headerFooter>
    <oddHeader>&amp;C3.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SZMK-IV felújítás</vt:lpstr>
      <vt:lpstr>Munka2</vt:lpstr>
      <vt:lpstr>Munka3</vt:lpstr>
    </vt:vector>
  </TitlesOfParts>
  <Company>MEH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Fenyvesi Nóra</dc:creator>
  <cp:lastModifiedBy>Bakos-Mocselini Judit</cp:lastModifiedBy>
  <cp:lastPrinted>2017-06-26T11:28:20Z</cp:lastPrinted>
  <dcterms:created xsi:type="dcterms:W3CDTF">2014-07-29T15:02:32Z</dcterms:created>
  <dcterms:modified xsi:type="dcterms:W3CDTF">2023-08-21T09:35:37Z</dcterms:modified>
</cp:coreProperties>
</file>